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n\Dropbox (MIT)\CE EIP code\CE EIP I\"/>
    </mc:Choice>
  </mc:AlternateContent>
  <xr:revisionPtr revIDLastSave="0" documentId="8_{18F87897-E4BC-4D7D-8393-7B6EA5617C7F}" xr6:coauthVersionLast="47" xr6:coauthVersionMax="47" xr10:uidLastSave="{00000000-0000-0000-0000-000000000000}"/>
  <bookViews>
    <workbookView xWindow="-98" yWindow="-98" windowWidth="28996" windowHeight="15796" tabRatio="627" activeTab="3" xr2:uid="{00000000-000D-0000-FFFF-FFFF00000000}"/>
  </bookViews>
  <sheets>
    <sheet name="EIP1 Dashboard" sheetId="2" r:id="rId1"/>
    <sheet name="EIP2 Dashboard" sheetId="3" r:id="rId2"/>
    <sheet name="EIP3 Dashboard" sheetId="8" r:id="rId3"/>
    <sheet name="EIP Quarterly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9" l="1"/>
  <c r="B5" i="9"/>
  <c r="B4" i="9"/>
  <c r="B3" i="9"/>
  <c r="B2" i="9"/>
  <c r="C21" i="8"/>
  <c r="B21" i="8"/>
  <c r="C20" i="8"/>
  <c r="B20" i="8"/>
  <c r="C18" i="8" l="1"/>
  <c r="B18" i="8"/>
  <c r="C16" i="8" l="1"/>
  <c r="B16" i="8"/>
  <c r="C15" i="8" l="1"/>
  <c r="B15" i="8"/>
  <c r="C14" i="8"/>
  <c r="B14" i="8"/>
  <c r="C13" i="8" l="1"/>
  <c r="B13" i="8"/>
  <c r="C12" i="8"/>
  <c r="B12" i="8"/>
  <c r="C11" i="8" l="1"/>
  <c r="B11" i="8"/>
  <c r="C9" i="8"/>
  <c r="C10" i="8"/>
  <c r="B10" i="8"/>
  <c r="B9" i="8" l="1"/>
  <c r="C8" i="8"/>
  <c r="B6" i="8"/>
  <c r="B8" i="8"/>
  <c r="C7" i="8" l="1"/>
  <c r="B7" i="8"/>
  <c r="C5" i="8" l="1"/>
  <c r="B5" i="8"/>
  <c r="I91" i="8" l="1"/>
  <c r="H91" i="8"/>
  <c r="G91" i="8"/>
  <c r="F91" i="8"/>
  <c r="E91" i="8"/>
  <c r="D91" i="8"/>
  <c r="C4" i="8"/>
  <c r="B4" i="8"/>
  <c r="B91" i="8" s="1"/>
  <c r="C91" i="8" l="1"/>
  <c r="B14" i="2" l="1"/>
  <c r="C14" i="2"/>
  <c r="C79" i="2" s="1"/>
  <c r="B16" i="2"/>
  <c r="C16" i="2"/>
  <c r="B18" i="2"/>
  <c r="C18" i="2"/>
  <c r="B20" i="2"/>
  <c r="C20" i="2"/>
  <c r="B22" i="2"/>
  <c r="C22" i="2"/>
  <c r="B24" i="2"/>
  <c r="C24" i="2"/>
  <c r="B26" i="2"/>
  <c r="C26" i="2"/>
  <c r="B27" i="2"/>
  <c r="C27" i="2"/>
  <c r="B28" i="2"/>
  <c r="C28" i="2"/>
  <c r="B29" i="2"/>
  <c r="C29" i="2"/>
  <c r="B30" i="2"/>
  <c r="C30" i="2"/>
  <c r="B31" i="2"/>
  <c r="B79" i="2" s="1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D79" i="2"/>
  <c r="E79" i="2"/>
  <c r="F79" i="2"/>
  <c r="G79" i="2"/>
  <c r="H79" i="2"/>
  <c r="I79" i="2"/>
  <c r="B4" i="3"/>
  <c r="B9" i="3" s="1"/>
  <c r="C4" i="3"/>
  <c r="C9" i="3" s="1"/>
  <c r="B5" i="3"/>
  <c r="C5" i="3"/>
  <c r="B6" i="3"/>
  <c r="C6" i="3"/>
  <c r="D9" i="3"/>
  <c r="E9" i="3"/>
  <c r="F9" i="3"/>
  <c r="G9" i="3"/>
  <c r="H9" i="3"/>
  <c r="I9" i="3"/>
</calcChain>
</file>

<file path=xl/sharedStrings.xml><?xml version="1.0" encoding="utf-8"?>
<sst xmlns="http://schemas.openxmlformats.org/spreadsheetml/2006/main" count="40" uniqueCount="21">
  <si>
    <t>Total</t>
  </si>
  <si>
    <t>Internal Revenue Service (IRS) Economic Impact Payments Round 1</t>
  </si>
  <si>
    <t>Payment Date</t>
  </si>
  <si>
    <t>Total Dollar Amount</t>
  </si>
  <si>
    <t>Total Volume</t>
  </si>
  <si>
    <t>ACH Dollar Amount</t>
  </si>
  <si>
    <t>ACH Volume</t>
  </si>
  <si>
    <t>Check Dollar Amount</t>
  </si>
  <si>
    <t>Check Volume</t>
  </si>
  <si>
    <t>Debit Card Dollar Amount</t>
  </si>
  <si>
    <t>Debt Card Volume</t>
  </si>
  <si>
    <t>Dashboard EIP2</t>
  </si>
  <si>
    <t>Internal Revenue Service (IRS) Economic Impact Payments Round 2</t>
  </si>
  <si>
    <t>Totals</t>
  </si>
  <si>
    <t>Internal Revenue Service (IRS) Economic Impact Payments Round 3</t>
  </si>
  <si>
    <t>Dashboard EIP3</t>
  </si>
  <si>
    <t>2021Q1</t>
  </si>
  <si>
    <t>2021Q2</t>
  </si>
  <si>
    <t>2021Q3</t>
  </si>
  <si>
    <t>2021Q4</t>
  </si>
  <si>
    <t>2020Q4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</si>
</sst>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16" x14ac:knownFonts="1">
    <font>
      <sz val="10"/>
      <color indexed="8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0"/>
      <color rgb="FF000000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1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8" fontId="7" fillId="0" borderId="0" xfId="0" applyNumberFormat="1" applyFont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8" fontId="9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8" fontId="3" fillId="0" borderId="0" xfId="0" applyNumberFormat="1" applyFont="1" applyAlignment="1">
      <alignment vertical="center"/>
    </xf>
    <xf numFmtId="8" fontId="8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14" fontId="10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38" fontId="8" fillId="0" borderId="0" xfId="0" applyNumberFormat="1" applyFont="1" applyBorder="1" applyAlignment="1">
      <alignment horizontal="center" vertical="center"/>
    </xf>
    <xf numFmtId="0" fontId="10" fillId="2" borderId="1" xfId="0" applyFont="1" applyFill="1" applyBorder="1"/>
    <xf numFmtId="0" fontId="3" fillId="2" borderId="1" xfId="0" applyFont="1" applyFill="1" applyBorder="1"/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8" fontId="3" fillId="0" borderId="1" xfId="0" applyNumberFormat="1" applyFont="1" applyBorder="1" applyAlignment="1">
      <alignment horizontal="center"/>
    </xf>
    <xf numFmtId="8" fontId="3" fillId="0" borderId="1" xfId="0" applyNumberFormat="1" applyFont="1" applyBorder="1"/>
    <xf numFmtId="14" fontId="3" fillId="0" borderId="0" xfId="0" applyNumberFormat="1" applyFont="1" applyAlignment="1">
      <alignment horizontal="center"/>
    </xf>
    <xf numFmtId="0" fontId="3" fillId="0" borderId="0" xfId="0" applyFont="1"/>
    <xf numFmtId="0" fontId="10" fillId="0" borderId="0" xfId="0" applyFont="1" applyAlignment="1">
      <alignment horizontal="center"/>
    </xf>
    <xf numFmtId="164" fontId="3" fillId="0" borderId="0" xfId="0" applyNumberFormat="1" applyFont="1"/>
    <xf numFmtId="3" fontId="3" fillId="0" borderId="0" xfId="0" applyNumberFormat="1" applyFont="1"/>
    <xf numFmtId="0" fontId="0" fillId="0" borderId="0" xfId="0" applyBorder="1"/>
    <xf numFmtId="0" fontId="11" fillId="0" borderId="0" xfId="0" applyFont="1"/>
    <xf numFmtId="0" fontId="6" fillId="2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 applyBorder="1" applyAlignment="1">
      <alignment vertical="center"/>
    </xf>
    <xf numFmtId="8" fontId="13" fillId="0" borderId="0" xfId="0" applyNumberFormat="1" applyFont="1" applyAlignment="1">
      <alignment horizontal="right" vertical="center"/>
    </xf>
    <xf numFmtId="0" fontId="5" fillId="0" borderId="0" xfId="0" applyFont="1"/>
    <xf numFmtId="3" fontId="1" fillId="0" borderId="1" xfId="0" applyNumberFormat="1" applyFont="1" applyBorder="1" applyAlignment="1">
      <alignment horizontal="center" vertical="center"/>
    </xf>
    <xf numFmtId="0" fontId="6" fillId="0" borderId="0" xfId="0" applyFont="1"/>
    <xf numFmtId="3" fontId="0" fillId="0" borderId="0" xfId="0" applyNumberFormat="1"/>
    <xf numFmtId="4" fontId="0" fillId="0" borderId="0" xfId="0" applyNumberFormat="1"/>
    <xf numFmtId="164" fontId="1" fillId="0" borderId="1" xfId="0" applyNumberFormat="1" applyFont="1" applyBorder="1" applyAlignment="1">
      <alignment horizontal="right" vertical="center"/>
    </xf>
    <xf numFmtId="0" fontId="14" fillId="0" borderId="0" xfId="0" applyFont="1"/>
    <xf numFmtId="164" fontId="1" fillId="0" borderId="1" xfId="0" applyNumberFormat="1" applyFont="1" applyBorder="1" applyAlignment="1">
      <alignment horizontal="center"/>
    </xf>
    <xf numFmtId="0" fontId="0" fillId="0" borderId="0" xfId="0"/>
    <xf numFmtId="3" fontId="3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0" fillId="0" borderId="0" xfId="0" applyNumberFormat="1" applyBorder="1"/>
    <xf numFmtId="8" fontId="3" fillId="0" borderId="0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8" fontId="1" fillId="0" borderId="1" xfId="0" applyNumberFormat="1" applyFont="1" applyBorder="1" applyAlignment="1">
      <alignment horizontal="center" wrapText="1"/>
    </xf>
    <xf numFmtId="8" fontId="1" fillId="0" borderId="1" xfId="0" applyNumberFormat="1" applyFont="1" applyBorder="1" applyAlignment="1">
      <alignment horizontal="center"/>
    </xf>
    <xf numFmtId="3" fontId="10" fillId="0" borderId="0" xfId="0" applyNumberFormat="1" applyFont="1"/>
    <xf numFmtId="0" fontId="0" fillId="0" borderId="0" xfId="0"/>
    <xf numFmtId="164" fontId="10" fillId="0" borderId="0" xfId="0" applyNumberFormat="1" applyFont="1"/>
    <xf numFmtId="3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8" fontId="15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3" fontId="3" fillId="0" borderId="0" xfId="0" applyNumberFormat="1" applyFont="1" applyBorder="1" applyAlignment="1">
      <alignment horizontal="right" vertical="center"/>
    </xf>
    <xf numFmtId="8" fontId="1" fillId="0" borderId="0" xfId="0" applyNumberFormat="1" applyFont="1" applyBorder="1" applyAlignment="1">
      <alignment horizontal="right"/>
    </xf>
    <xf numFmtId="3" fontId="0" fillId="0" borderId="0" xfId="0" applyNumberFormat="1" applyBorder="1"/>
    <xf numFmtId="0" fontId="0" fillId="0" borderId="0" xfId="0"/>
    <xf numFmtId="164" fontId="15" fillId="0" borderId="0" xfId="0" applyNumberFormat="1" applyFon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3" fontId="1" fillId="0" borderId="0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/>
    <xf numFmtId="0" fontId="14" fillId="0" borderId="0" xfId="0" applyFont="1" applyAlignment="1">
      <alignment wrapText="1"/>
    </xf>
    <xf numFmtId="0" fontId="0" fillId="0" borderId="0" xfId="0" applyAlignment="1"/>
    <xf numFmtId="164" fontId="0" fillId="0" borderId="0" xfId="0" applyNumberFormat="1"/>
  </cellXfs>
  <cellStyles count="2">
    <cellStyle name="Normal" xfId="0" builtinId="0"/>
    <cellStyle name="Normal 2" xfId="1" xr:uid="{2B5CC792-7225-4677-828F-6AC75D5D99F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4"/>
  <sheetViews>
    <sheetView zoomScaleNormal="100" workbookViewId="0">
      <pane ySplit="2" topLeftCell="A42" activePane="bottomLeft" state="frozen"/>
      <selection pane="bottomLeft" activeCell="B91" sqref="B91"/>
    </sheetView>
  </sheetViews>
  <sheetFormatPr defaultRowHeight="12.75" x14ac:dyDescent="0.35"/>
  <cols>
    <col min="1" max="1" width="26.3984375" customWidth="1"/>
    <col min="2" max="2" width="20.1328125" customWidth="1"/>
    <col min="3" max="3" width="26.73046875" customWidth="1"/>
    <col min="4" max="4" width="20.1328125" customWidth="1"/>
    <col min="5" max="5" width="26.3984375" customWidth="1"/>
    <col min="6" max="6" width="20.73046875" customWidth="1"/>
    <col min="7" max="7" width="30.73046875" customWidth="1"/>
    <col min="8" max="8" width="24.59765625" customWidth="1"/>
    <col min="9" max="9" width="25.1328125" customWidth="1"/>
  </cols>
  <sheetData>
    <row r="1" spans="1:9" ht="15.75" customHeight="1" x14ac:dyDescent="0.4">
      <c r="A1" s="43" t="s">
        <v>1</v>
      </c>
    </row>
    <row r="2" spans="1:9" ht="12.75" customHeight="1" x14ac:dyDescent="0.35">
      <c r="A2" s="44" t="s">
        <v>2</v>
      </c>
      <c r="B2" s="44" t="s">
        <v>3</v>
      </c>
      <c r="C2" s="44" t="s">
        <v>4</v>
      </c>
      <c r="D2" s="44" t="s">
        <v>5</v>
      </c>
      <c r="E2" s="44" t="s">
        <v>6</v>
      </c>
      <c r="F2" s="44" t="s">
        <v>7</v>
      </c>
      <c r="G2" s="44" t="s">
        <v>8</v>
      </c>
      <c r="H2" s="44" t="s">
        <v>9</v>
      </c>
      <c r="I2" s="44" t="s">
        <v>10</v>
      </c>
    </row>
    <row r="3" spans="1:9" ht="15.75" customHeight="1" x14ac:dyDescent="0.35">
      <c r="A3" s="1">
        <v>43936</v>
      </c>
      <c r="B3" s="2">
        <v>147666822424.5</v>
      </c>
      <c r="C3" s="3">
        <v>81433596</v>
      </c>
      <c r="D3" s="2">
        <v>147666822424.5</v>
      </c>
      <c r="E3" s="3">
        <v>81433596</v>
      </c>
      <c r="F3" s="2">
        <v>0</v>
      </c>
      <c r="G3" s="4">
        <v>0</v>
      </c>
      <c r="H3" s="2">
        <v>0</v>
      </c>
      <c r="I3" s="4">
        <v>0</v>
      </c>
    </row>
    <row r="4" spans="1:9" ht="15.75" customHeight="1" x14ac:dyDescent="0.35">
      <c r="A4" s="1">
        <v>43943</v>
      </c>
      <c r="B4" s="2">
        <v>2888699062.1599998</v>
      </c>
      <c r="C4" s="3">
        <v>1744232</v>
      </c>
      <c r="D4" s="2">
        <v>2888699062.1599998</v>
      </c>
      <c r="E4" s="3">
        <v>1744232</v>
      </c>
      <c r="F4" s="2">
        <v>0</v>
      </c>
      <c r="G4" s="3">
        <v>0</v>
      </c>
      <c r="H4" s="2">
        <v>0</v>
      </c>
      <c r="I4" s="3">
        <v>0</v>
      </c>
    </row>
    <row r="5" spans="1:9" ht="15.75" customHeight="1" x14ac:dyDescent="0.35">
      <c r="A5" s="1">
        <v>43945</v>
      </c>
      <c r="B5" s="2">
        <v>11171007143.92</v>
      </c>
      <c r="C5" s="3">
        <v>7034399</v>
      </c>
      <c r="D5" s="2">
        <v>0</v>
      </c>
      <c r="E5" s="3">
        <v>0</v>
      </c>
      <c r="F5" s="2">
        <v>11171007143.92</v>
      </c>
      <c r="G5" s="3">
        <v>7034399</v>
      </c>
      <c r="H5" s="2">
        <v>0</v>
      </c>
      <c r="I5" s="3">
        <v>0</v>
      </c>
    </row>
    <row r="6" spans="1:9" ht="15.75" customHeight="1" x14ac:dyDescent="0.35">
      <c r="A6" s="1">
        <v>43950</v>
      </c>
      <c r="B6" s="2">
        <v>18916860150.889999</v>
      </c>
      <c r="C6" s="3">
        <v>15379536</v>
      </c>
      <c r="D6" s="2">
        <v>18916860150.889999</v>
      </c>
      <c r="E6" s="3">
        <v>15379536</v>
      </c>
      <c r="F6" s="2">
        <v>0</v>
      </c>
      <c r="G6" s="3">
        <v>0</v>
      </c>
      <c r="H6" s="2">
        <v>0</v>
      </c>
      <c r="I6" s="3">
        <v>0</v>
      </c>
    </row>
    <row r="7" spans="1:9" ht="15.75" customHeight="1" x14ac:dyDescent="0.35">
      <c r="A7" s="1">
        <v>43951</v>
      </c>
      <c r="B7" s="2">
        <v>10956949210.83</v>
      </c>
      <c r="C7" s="3">
        <v>6118677</v>
      </c>
      <c r="D7" s="2">
        <v>10956949210.83</v>
      </c>
      <c r="E7" s="3">
        <v>6118677</v>
      </c>
      <c r="F7" s="2">
        <v>0</v>
      </c>
      <c r="G7" s="3">
        <v>0</v>
      </c>
      <c r="H7" s="2">
        <v>0</v>
      </c>
      <c r="I7" s="3">
        <v>0</v>
      </c>
    </row>
    <row r="8" spans="1:9" ht="15.75" customHeight="1" x14ac:dyDescent="0.35">
      <c r="A8" s="1">
        <v>43952</v>
      </c>
      <c r="B8" s="2">
        <v>12968446806.75</v>
      </c>
      <c r="C8" s="3">
        <v>8795997</v>
      </c>
      <c r="D8" s="2">
        <v>0</v>
      </c>
      <c r="E8" s="3">
        <v>0</v>
      </c>
      <c r="F8" s="2">
        <v>12968446806.75</v>
      </c>
      <c r="G8" s="3">
        <v>8795997</v>
      </c>
      <c r="H8" s="2">
        <v>0</v>
      </c>
      <c r="I8" s="3">
        <v>0</v>
      </c>
    </row>
    <row r="9" spans="1:9" ht="15.75" customHeight="1" x14ac:dyDescent="0.35">
      <c r="A9" s="1">
        <v>43957</v>
      </c>
      <c r="B9" s="2">
        <v>7756994978.4200001</v>
      </c>
      <c r="C9" s="3">
        <v>3895892</v>
      </c>
      <c r="D9" s="2">
        <v>7756994978.4200001</v>
      </c>
      <c r="E9" s="3">
        <v>3895892</v>
      </c>
      <c r="F9" s="2">
        <v>0</v>
      </c>
      <c r="G9" s="3">
        <v>0</v>
      </c>
      <c r="H9" s="2">
        <v>0</v>
      </c>
      <c r="I9" s="3">
        <v>0</v>
      </c>
    </row>
    <row r="10" spans="1:9" ht="14.25" x14ac:dyDescent="0.35">
      <c r="A10" s="1">
        <v>43959</v>
      </c>
      <c r="B10" s="2">
        <v>6091069854.71</v>
      </c>
      <c r="C10" s="3">
        <v>3955678</v>
      </c>
      <c r="D10" s="2">
        <v>0</v>
      </c>
      <c r="E10" s="3">
        <v>0</v>
      </c>
      <c r="F10" s="2">
        <v>6091069854.71</v>
      </c>
      <c r="G10" s="3">
        <v>3955678</v>
      </c>
      <c r="H10" s="2">
        <v>0</v>
      </c>
      <c r="I10" s="3">
        <v>0</v>
      </c>
    </row>
    <row r="11" spans="1:9" ht="14.25" x14ac:dyDescent="0.35">
      <c r="A11" s="1">
        <v>43964</v>
      </c>
      <c r="B11" s="2">
        <v>8403432318.8299999</v>
      </c>
      <c r="C11" s="3">
        <v>5425767</v>
      </c>
      <c r="D11" s="2">
        <v>8403432318.8299999</v>
      </c>
      <c r="E11" s="3">
        <v>5425767</v>
      </c>
      <c r="F11" s="2">
        <v>0</v>
      </c>
      <c r="G11" s="3">
        <v>0</v>
      </c>
      <c r="H11" s="2">
        <v>0</v>
      </c>
      <c r="I11" s="3">
        <v>0</v>
      </c>
    </row>
    <row r="12" spans="1:9" ht="14.25" x14ac:dyDescent="0.35">
      <c r="A12" s="1">
        <v>43966</v>
      </c>
      <c r="B12" s="2">
        <v>12062714948.110001</v>
      </c>
      <c r="C12" s="3">
        <v>7631528</v>
      </c>
      <c r="D12" s="2">
        <v>0</v>
      </c>
      <c r="E12" s="3">
        <v>0</v>
      </c>
      <c r="F12" s="2">
        <v>12062714948.110001</v>
      </c>
      <c r="G12" s="3">
        <v>7631528</v>
      </c>
      <c r="H12" s="2">
        <v>0</v>
      </c>
      <c r="I12" s="3">
        <v>0</v>
      </c>
    </row>
    <row r="13" spans="1:9" ht="14.25" x14ac:dyDescent="0.35">
      <c r="A13" s="1">
        <v>43971</v>
      </c>
      <c r="B13" s="5">
        <v>2972506336.8200002</v>
      </c>
      <c r="C13" s="3">
        <v>1664387</v>
      </c>
      <c r="D13" s="5">
        <v>2972506336.8200002</v>
      </c>
      <c r="E13" s="3">
        <v>1664387</v>
      </c>
      <c r="F13" s="2">
        <v>0</v>
      </c>
      <c r="G13" s="3">
        <v>0</v>
      </c>
      <c r="H13" s="2">
        <v>0</v>
      </c>
      <c r="I13" s="3">
        <v>0</v>
      </c>
    </row>
    <row r="14" spans="1:9" ht="14.25" x14ac:dyDescent="0.35">
      <c r="A14" s="1">
        <v>43973</v>
      </c>
      <c r="B14" s="2">
        <f>F14+H14</f>
        <v>18079465307.099998</v>
      </c>
      <c r="C14" s="3">
        <f>G14+I14</f>
        <v>10079925</v>
      </c>
      <c r="D14" s="2">
        <v>0</v>
      </c>
      <c r="E14" s="3">
        <v>0</v>
      </c>
      <c r="F14" s="2">
        <v>11569263931.17</v>
      </c>
      <c r="G14" s="3">
        <v>6388976</v>
      </c>
      <c r="H14" s="2">
        <v>6510201375.9300003</v>
      </c>
      <c r="I14" s="3">
        <v>3690949</v>
      </c>
    </row>
    <row r="15" spans="1:9" ht="14.25" x14ac:dyDescent="0.35">
      <c r="A15" s="1">
        <v>43979</v>
      </c>
      <c r="B15" s="5">
        <v>5027423486.4200001</v>
      </c>
      <c r="C15" s="3">
        <v>4146476</v>
      </c>
      <c r="D15" s="5">
        <v>5027423486.4200001</v>
      </c>
      <c r="E15" s="3">
        <v>4146476</v>
      </c>
      <c r="F15" s="2">
        <v>0</v>
      </c>
      <c r="G15" s="3">
        <v>0</v>
      </c>
      <c r="H15" s="2">
        <v>0</v>
      </c>
      <c r="I15" s="3">
        <v>0</v>
      </c>
    </row>
    <row r="16" spans="1:9" ht="14.25" x14ac:dyDescent="0.35">
      <c r="A16" s="1">
        <v>43983</v>
      </c>
      <c r="B16" s="2">
        <f>F16+H16</f>
        <v>1188058178.01</v>
      </c>
      <c r="C16" s="3">
        <f>G16+I16</f>
        <v>938450</v>
      </c>
      <c r="D16" s="2">
        <v>0</v>
      </c>
      <c r="E16" s="3">
        <v>0</v>
      </c>
      <c r="F16" s="2">
        <v>1188058178.01</v>
      </c>
      <c r="G16" s="3">
        <v>938450</v>
      </c>
      <c r="H16" s="2">
        <v>0</v>
      </c>
      <c r="I16" s="3">
        <v>0</v>
      </c>
    </row>
    <row r="17" spans="1:9" ht="14.25" x14ac:dyDescent="0.35">
      <c r="A17" s="1">
        <v>43985</v>
      </c>
      <c r="B17" s="5">
        <v>309552114.75999999</v>
      </c>
      <c r="C17" s="3">
        <v>232217</v>
      </c>
      <c r="D17" s="5">
        <v>309552114.75999999</v>
      </c>
      <c r="E17" s="3">
        <v>232217</v>
      </c>
      <c r="F17" s="2">
        <v>0</v>
      </c>
      <c r="G17" s="3">
        <v>0</v>
      </c>
      <c r="H17" s="2">
        <v>0</v>
      </c>
      <c r="I17" s="3">
        <v>0</v>
      </c>
    </row>
    <row r="18" spans="1:9" ht="14.25" x14ac:dyDescent="0.35">
      <c r="A18" s="1">
        <v>43987</v>
      </c>
      <c r="B18" s="2">
        <f>F18+H18</f>
        <v>339701300.30000001</v>
      </c>
      <c r="C18" s="3">
        <f>G18+I18</f>
        <v>251339</v>
      </c>
      <c r="D18" s="2">
        <v>0</v>
      </c>
      <c r="E18" s="3">
        <v>0</v>
      </c>
      <c r="F18" s="2">
        <v>339701300.30000001</v>
      </c>
      <c r="G18" s="3">
        <v>251339</v>
      </c>
      <c r="H18" s="2">
        <v>0</v>
      </c>
      <c r="I18" s="3">
        <v>0</v>
      </c>
    </row>
    <row r="19" spans="1:9" ht="14.25" x14ac:dyDescent="0.35">
      <c r="A19" s="1">
        <v>43992</v>
      </c>
      <c r="B19" s="5">
        <v>324693627.70999998</v>
      </c>
      <c r="C19" s="3">
        <v>231318</v>
      </c>
      <c r="D19" s="5">
        <v>324693627.70999998</v>
      </c>
      <c r="E19" s="3">
        <v>231318</v>
      </c>
      <c r="F19" s="2">
        <v>0</v>
      </c>
      <c r="G19" s="3">
        <v>0</v>
      </c>
      <c r="H19" s="2">
        <v>0</v>
      </c>
      <c r="I19" s="3">
        <v>0</v>
      </c>
    </row>
    <row r="20" spans="1:9" ht="14.25" x14ac:dyDescent="0.35">
      <c r="A20" s="1">
        <v>43994</v>
      </c>
      <c r="B20" s="2">
        <f>F20+H20</f>
        <v>313094709.49000001</v>
      </c>
      <c r="C20" s="3">
        <f>G20+I20</f>
        <v>233165</v>
      </c>
      <c r="D20" s="2">
        <v>0</v>
      </c>
      <c r="E20" s="3">
        <v>0</v>
      </c>
      <c r="F20" s="2">
        <v>313094709.49000001</v>
      </c>
      <c r="G20" s="3">
        <v>233165</v>
      </c>
      <c r="H20" s="2">
        <v>0</v>
      </c>
      <c r="I20" s="3">
        <v>0</v>
      </c>
    </row>
    <row r="21" spans="1:9" ht="14.25" x14ac:dyDescent="0.35">
      <c r="A21" s="1">
        <v>43999</v>
      </c>
      <c r="B21" s="5">
        <v>180292669.00999999</v>
      </c>
      <c r="C21" s="3">
        <v>128789</v>
      </c>
      <c r="D21" s="5">
        <v>180292669.00999999</v>
      </c>
      <c r="E21" s="3">
        <v>128789</v>
      </c>
      <c r="F21" s="2">
        <v>0</v>
      </c>
      <c r="G21" s="3">
        <v>0</v>
      </c>
      <c r="H21" s="2">
        <v>0</v>
      </c>
      <c r="I21" s="3">
        <v>0</v>
      </c>
    </row>
    <row r="22" spans="1:9" ht="14.25" x14ac:dyDescent="0.35">
      <c r="A22" s="1">
        <v>44001</v>
      </c>
      <c r="B22" s="2">
        <f>F22+H22</f>
        <v>288574691.13999999</v>
      </c>
      <c r="C22" s="3">
        <f>G22+I22</f>
        <v>172648</v>
      </c>
      <c r="D22" s="2">
        <v>0</v>
      </c>
      <c r="E22" s="3">
        <v>0</v>
      </c>
      <c r="F22" s="2">
        <v>288574691.13999999</v>
      </c>
      <c r="G22" s="3">
        <v>172648</v>
      </c>
      <c r="H22" s="2">
        <v>0</v>
      </c>
      <c r="I22" s="3">
        <v>0</v>
      </c>
    </row>
    <row r="23" spans="1:9" ht="14.25" x14ac:dyDescent="0.35">
      <c r="A23" s="1">
        <v>44006</v>
      </c>
      <c r="B23" s="5">
        <v>162937689.69999999</v>
      </c>
      <c r="C23" s="3">
        <v>116792</v>
      </c>
      <c r="D23" s="5">
        <v>162937689.69999999</v>
      </c>
      <c r="E23" s="3">
        <v>116792</v>
      </c>
      <c r="F23" s="2">
        <v>0</v>
      </c>
      <c r="G23" s="3">
        <v>0</v>
      </c>
      <c r="H23" s="2">
        <v>0</v>
      </c>
      <c r="I23" s="3">
        <v>0</v>
      </c>
    </row>
    <row r="24" spans="1:9" ht="14.25" x14ac:dyDescent="0.35">
      <c r="A24" s="1">
        <v>44008</v>
      </c>
      <c r="B24" s="2">
        <f>F24+H24</f>
        <v>188616288.40000001</v>
      </c>
      <c r="C24" s="3">
        <f>G24+I24</f>
        <v>137039</v>
      </c>
      <c r="D24" s="2">
        <v>0</v>
      </c>
      <c r="E24" s="3">
        <v>0</v>
      </c>
      <c r="F24" s="2">
        <v>188616288.40000001</v>
      </c>
      <c r="G24" s="3">
        <v>137039</v>
      </c>
      <c r="H24" s="2">
        <v>0</v>
      </c>
      <c r="I24" s="3">
        <v>0</v>
      </c>
    </row>
    <row r="25" spans="1:9" ht="14.25" x14ac:dyDescent="0.35">
      <c r="A25" s="1">
        <v>44013</v>
      </c>
      <c r="B25" s="5">
        <v>171038489.31</v>
      </c>
      <c r="C25" s="3">
        <v>122182</v>
      </c>
      <c r="D25" s="5">
        <v>171038489.31</v>
      </c>
      <c r="E25" s="3">
        <v>122182</v>
      </c>
      <c r="F25" s="2">
        <v>0</v>
      </c>
      <c r="G25" s="3">
        <v>0</v>
      </c>
      <c r="H25" s="2">
        <v>0</v>
      </c>
      <c r="I25" s="3">
        <v>0</v>
      </c>
    </row>
    <row r="26" spans="1:9" ht="14.25" x14ac:dyDescent="0.35">
      <c r="A26" s="1">
        <v>44018</v>
      </c>
      <c r="B26" s="2">
        <f>F26+H26</f>
        <v>199599814.00999999</v>
      </c>
      <c r="C26" s="3">
        <f>G26+I26</f>
        <v>143891</v>
      </c>
      <c r="D26" s="2">
        <v>0</v>
      </c>
      <c r="E26" s="3">
        <v>0</v>
      </c>
      <c r="F26" s="2">
        <v>199599814.00999999</v>
      </c>
      <c r="G26" s="3">
        <v>143891</v>
      </c>
      <c r="H26" s="2">
        <v>0</v>
      </c>
      <c r="I26" s="3">
        <v>0</v>
      </c>
    </row>
    <row r="27" spans="1:9" ht="14.25" x14ac:dyDescent="0.35">
      <c r="A27" s="1">
        <v>44021</v>
      </c>
      <c r="B27" s="10">
        <f t="shared" ref="B27:C30" si="0">D27+F27</f>
        <v>251875.7</v>
      </c>
      <c r="C27" s="3">
        <f t="shared" si="0"/>
        <v>143</v>
      </c>
      <c r="D27" s="10">
        <v>251875.7</v>
      </c>
      <c r="E27" s="3">
        <v>143</v>
      </c>
      <c r="F27" s="3">
        <v>0</v>
      </c>
      <c r="G27" s="3">
        <v>0</v>
      </c>
      <c r="H27" s="2">
        <v>0</v>
      </c>
      <c r="I27" s="3">
        <v>0</v>
      </c>
    </row>
    <row r="28" spans="1:9" ht="14.25" x14ac:dyDescent="0.35">
      <c r="A28" s="1">
        <v>44025</v>
      </c>
      <c r="B28" s="10">
        <f t="shared" si="0"/>
        <v>3466379</v>
      </c>
      <c r="C28" s="3">
        <f t="shared" si="0"/>
        <v>2263</v>
      </c>
      <c r="D28" s="2">
        <v>0</v>
      </c>
      <c r="E28" s="3">
        <v>0</v>
      </c>
      <c r="F28" s="10">
        <v>3466379</v>
      </c>
      <c r="G28" s="3">
        <v>2263</v>
      </c>
      <c r="H28" s="2">
        <v>0</v>
      </c>
      <c r="I28" s="3">
        <v>0</v>
      </c>
    </row>
    <row r="29" spans="1:9" ht="14.25" x14ac:dyDescent="0.35">
      <c r="A29" s="1">
        <v>44027</v>
      </c>
      <c r="B29" s="10">
        <f t="shared" si="0"/>
        <v>136808122.22</v>
      </c>
      <c r="C29" s="3">
        <f t="shared" si="0"/>
        <v>95708</v>
      </c>
      <c r="D29" s="10">
        <v>136808122.22</v>
      </c>
      <c r="E29" s="3">
        <v>95708</v>
      </c>
      <c r="F29" s="3">
        <v>0</v>
      </c>
      <c r="G29" s="3">
        <v>0</v>
      </c>
      <c r="H29" s="2">
        <v>0</v>
      </c>
      <c r="I29" s="3">
        <v>0</v>
      </c>
    </row>
    <row r="30" spans="1:9" ht="14.25" x14ac:dyDescent="0.35">
      <c r="A30" s="1">
        <v>44029</v>
      </c>
      <c r="B30" s="10">
        <f t="shared" si="0"/>
        <v>160214574.13</v>
      </c>
      <c r="C30" s="3">
        <f t="shared" si="0"/>
        <v>115162</v>
      </c>
      <c r="D30" s="2">
        <v>0</v>
      </c>
      <c r="E30" s="3">
        <v>0</v>
      </c>
      <c r="F30" s="10">
        <v>160214574.13</v>
      </c>
      <c r="G30" s="3">
        <v>115162</v>
      </c>
      <c r="H30" s="2">
        <v>0</v>
      </c>
      <c r="I30" s="3">
        <v>0</v>
      </c>
    </row>
    <row r="31" spans="1:9" ht="14.25" x14ac:dyDescent="0.35">
      <c r="A31" s="1">
        <v>44034</v>
      </c>
      <c r="B31" s="10">
        <f t="shared" ref="B31:C34" si="1">D31+F31</f>
        <v>125707181.88</v>
      </c>
      <c r="C31" s="3">
        <f t="shared" si="1"/>
        <v>87702</v>
      </c>
      <c r="D31" s="10">
        <v>125707181.88</v>
      </c>
      <c r="E31" s="3">
        <v>87702</v>
      </c>
      <c r="F31" s="3">
        <v>0</v>
      </c>
      <c r="G31" s="3">
        <v>0</v>
      </c>
      <c r="H31" s="2">
        <v>0</v>
      </c>
      <c r="I31" s="3">
        <v>0</v>
      </c>
    </row>
    <row r="32" spans="1:9" ht="14.25" x14ac:dyDescent="0.35">
      <c r="A32" s="1">
        <v>44036</v>
      </c>
      <c r="B32" s="10">
        <f t="shared" si="1"/>
        <v>162199286.53</v>
      </c>
      <c r="C32" s="3">
        <f t="shared" si="1"/>
        <v>115729</v>
      </c>
      <c r="D32" s="2">
        <v>0</v>
      </c>
      <c r="E32" s="3">
        <v>0</v>
      </c>
      <c r="F32" s="10">
        <v>162199286.53</v>
      </c>
      <c r="G32" s="3">
        <v>115729</v>
      </c>
      <c r="H32" s="2">
        <v>0</v>
      </c>
      <c r="I32" s="3">
        <v>0</v>
      </c>
    </row>
    <row r="33" spans="1:9" ht="14.25" x14ac:dyDescent="0.35">
      <c r="A33" s="1">
        <v>44041</v>
      </c>
      <c r="B33" s="10">
        <f t="shared" si="1"/>
        <v>460040310.10000002</v>
      </c>
      <c r="C33" s="3">
        <f t="shared" si="1"/>
        <v>333162</v>
      </c>
      <c r="D33" s="10">
        <v>460040310.10000002</v>
      </c>
      <c r="E33" s="11">
        <v>333162</v>
      </c>
      <c r="F33" s="3">
        <v>0</v>
      </c>
      <c r="G33" s="3">
        <v>0</v>
      </c>
      <c r="H33" s="2">
        <v>0</v>
      </c>
      <c r="I33" s="3">
        <v>0</v>
      </c>
    </row>
    <row r="34" spans="1:9" ht="14.25" x14ac:dyDescent="0.35">
      <c r="A34" s="1">
        <v>44043</v>
      </c>
      <c r="B34" s="10">
        <f t="shared" si="1"/>
        <v>854468983.24000001</v>
      </c>
      <c r="C34" s="3">
        <f t="shared" si="1"/>
        <v>603352</v>
      </c>
      <c r="D34" s="2">
        <v>0</v>
      </c>
      <c r="E34" s="3">
        <v>0</v>
      </c>
      <c r="F34" s="10">
        <v>854468983.24000001</v>
      </c>
      <c r="G34" s="3">
        <v>603352</v>
      </c>
      <c r="H34" s="2">
        <v>0</v>
      </c>
      <c r="I34" s="3">
        <v>0</v>
      </c>
    </row>
    <row r="35" spans="1:9" ht="14.25" x14ac:dyDescent="0.35">
      <c r="A35" s="1">
        <v>44048</v>
      </c>
      <c r="B35" s="10">
        <f t="shared" ref="B35:C38" si="2">D35+F35</f>
        <v>401919861.24000001</v>
      </c>
      <c r="C35" s="3">
        <f t="shared" si="2"/>
        <v>404135</v>
      </c>
      <c r="D35" s="10">
        <v>401919861.24000001</v>
      </c>
      <c r="E35" s="11">
        <v>404135</v>
      </c>
      <c r="F35" s="3">
        <v>0</v>
      </c>
      <c r="G35" s="3">
        <v>0</v>
      </c>
      <c r="H35" s="2">
        <v>0</v>
      </c>
      <c r="I35" s="3">
        <v>0</v>
      </c>
    </row>
    <row r="36" spans="1:9" ht="14.25" x14ac:dyDescent="0.35">
      <c r="A36" s="1">
        <v>44050</v>
      </c>
      <c r="B36" s="10">
        <f t="shared" si="2"/>
        <v>335717812.73000002</v>
      </c>
      <c r="C36" s="3">
        <f t="shared" si="2"/>
        <v>264210</v>
      </c>
      <c r="D36" s="2">
        <v>0</v>
      </c>
      <c r="E36" s="3">
        <v>0</v>
      </c>
      <c r="F36" s="10">
        <v>335717812.73000002</v>
      </c>
      <c r="G36" s="3">
        <v>264210</v>
      </c>
      <c r="H36" s="2">
        <v>0</v>
      </c>
      <c r="I36" s="3">
        <v>0</v>
      </c>
    </row>
    <row r="37" spans="1:9" ht="14.25" x14ac:dyDescent="0.35">
      <c r="A37" s="1">
        <v>44055</v>
      </c>
      <c r="B37" s="10">
        <f t="shared" si="2"/>
        <v>119130476</v>
      </c>
      <c r="C37" s="3">
        <f t="shared" si="2"/>
        <v>83864</v>
      </c>
      <c r="D37" s="10">
        <v>119130476</v>
      </c>
      <c r="E37" s="11">
        <v>83864</v>
      </c>
      <c r="F37" s="3">
        <v>0</v>
      </c>
      <c r="G37" s="3">
        <v>0</v>
      </c>
      <c r="H37" s="2">
        <v>0</v>
      </c>
      <c r="I37" s="3">
        <v>0</v>
      </c>
    </row>
    <row r="38" spans="1:9" ht="14.25" x14ac:dyDescent="0.35">
      <c r="A38" s="1">
        <v>44057</v>
      </c>
      <c r="B38" s="10">
        <f t="shared" si="2"/>
        <v>148251406.00999999</v>
      </c>
      <c r="C38" s="3">
        <f t="shared" si="2"/>
        <v>105730</v>
      </c>
      <c r="D38" s="2">
        <v>0</v>
      </c>
      <c r="E38" s="3">
        <v>0</v>
      </c>
      <c r="F38" s="10">
        <v>148251406.00999999</v>
      </c>
      <c r="G38" s="3">
        <v>105730</v>
      </c>
      <c r="H38" s="2">
        <v>0</v>
      </c>
      <c r="I38" s="3">
        <v>0</v>
      </c>
    </row>
    <row r="39" spans="1:9" ht="14.25" x14ac:dyDescent="0.35">
      <c r="A39" s="1">
        <v>44062</v>
      </c>
      <c r="B39" s="10">
        <f t="shared" ref="B39:C42" si="3">D39+F39</f>
        <v>117994733.65000001</v>
      </c>
      <c r="C39" s="3">
        <f t="shared" si="3"/>
        <v>77486</v>
      </c>
      <c r="D39" s="10">
        <v>117994733.65000001</v>
      </c>
      <c r="E39" s="11">
        <v>77486</v>
      </c>
      <c r="F39" s="3">
        <v>0</v>
      </c>
      <c r="G39" s="3">
        <v>0</v>
      </c>
      <c r="H39" s="2">
        <v>0</v>
      </c>
      <c r="I39" s="3">
        <v>0</v>
      </c>
    </row>
    <row r="40" spans="1:9" ht="14.25" x14ac:dyDescent="0.35">
      <c r="A40" s="1">
        <v>44064</v>
      </c>
      <c r="B40" s="10">
        <f t="shared" si="3"/>
        <v>231013867.68000001</v>
      </c>
      <c r="C40" s="3">
        <f t="shared" si="3"/>
        <v>153286</v>
      </c>
      <c r="D40" s="2">
        <v>0</v>
      </c>
      <c r="E40" s="3">
        <v>0</v>
      </c>
      <c r="F40" s="10">
        <v>231013867.68000001</v>
      </c>
      <c r="G40" s="3">
        <v>153286</v>
      </c>
      <c r="H40" s="2">
        <v>0</v>
      </c>
      <c r="I40" s="3">
        <v>0</v>
      </c>
    </row>
    <row r="41" spans="1:9" ht="14.25" x14ac:dyDescent="0.35">
      <c r="A41" s="1">
        <v>44069</v>
      </c>
      <c r="B41" s="10">
        <f t="shared" si="3"/>
        <v>91805418.370000005</v>
      </c>
      <c r="C41" s="3">
        <f t="shared" si="3"/>
        <v>60597</v>
      </c>
      <c r="D41" s="10">
        <v>91805418.370000005</v>
      </c>
      <c r="E41" s="11">
        <v>60597</v>
      </c>
      <c r="F41" s="3">
        <v>0</v>
      </c>
      <c r="G41" s="3">
        <v>0</v>
      </c>
      <c r="H41" s="2">
        <v>0</v>
      </c>
      <c r="I41" s="3">
        <v>0</v>
      </c>
    </row>
    <row r="42" spans="1:9" ht="14.25" x14ac:dyDescent="0.35">
      <c r="A42" s="1">
        <v>44071</v>
      </c>
      <c r="B42" s="10">
        <f t="shared" si="3"/>
        <v>334753428.14999998</v>
      </c>
      <c r="C42" s="3">
        <f t="shared" si="3"/>
        <v>225787</v>
      </c>
      <c r="D42" s="2">
        <v>0</v>
      </c>
      <c r="E42" s="3">
        <v>0</v>
      </c>
      <c r="F42" s="10">
        <v>334753428.14999998</v>
      </c>
      <c r="G42" s="3">
        <v>225787</v>
      </c>
      <c r="H42" s="2">
        <v>0</v>
      </c>
      <c r="I42" s="3">
        <v>0</v>
      </c>
    </row>
    <row r="43" spans="1:9" ht="14.25" x14ac:dyDescent="0.35">
      <c r="A43" s="1">
        <v>44076</v>
      </c>
      <c r="B43" s="10">
        <f t="shared" ref="B43:C46" si="4">D43+F43</f>
        <v>172628878.94</v>
      </c>
      <c r="C43" s="3">
        <f t="shared" si="4"/>
        <v>112791</v>
      </c>
      <c r="D43" s="10">
        <v>172628878.94</v>
      </c>
      <c r="E43" s="11">
        <v>112791</v>
      </c>
      <c r="F43" s="3">
        <v>0</v>
      </c>
      <c r="G43" s="3">
        <v>0</v>
      </c>
      <c r="H43" s="2">
        <v>0</v>
      </c>
      <c r="I43" s="3">
        <v>0</v>
      </c>
    </row>
    <row r="44" spans="1:9" ht="14.25" x14ac:dyDescent="0.35">
      <c r="A44" s="1">
        <v>44078</v>
      </c>
      <c r="B44" s="10">
        <f t="shared" si="4"/>
        <v>160713856.38999999</v>
      </c>
      <c r="C44" s="3">
        <f t="shared" si="4"/>
        <v>105296</v>
      </c>
      <c r="D44" s="2">
        <v>0</v>
      </c>
      <c r="E44" s="3">
        <v>0</v>
      </c>
      <c r="F44" s="10">
        <v>160713856.38999999</v>
      </c>
      <c r="G44" s="3">
        <v>105296</v>
      </c>
      <c r="H44" s="2">
        <v>0</v>
      </c>
      <c r="I44" s="3">
        <v>0</v>
      </c>
    </row>
    <row r="45" spans="1:9" ht="14.25" x14ac:dyDescent="0.35">
      <c r="A45" s="15">
        <v>44084</v>
      </c>
      <c r="B45" s="16">
        <f t="shared" si="4"/>
        <v>114822910.34</v>
      </c>
      <c r="C45" s="17">
        <f t="shared" si="4"/>
        <v>84018</v>
      </c>
      <c r="D45" s="16">
        <v>114822910.34</v>
      </c>
      <c r="E45" s="17">
        <v>84018</v>
      </c>
      <c r="F45" s="17">
        <v>0</v>
      </c>
      <c r="G45" s="17">
        <v>0</v>
      </c>
      <c r="H45" s="16">
        <v>0</v>
      </c>
      <c r="I45" s="17">
        <v>0</v>
      </c>
    </row>
    <row r="46" spans="1:9" ht="14.25" x14ac:dyDescent="0.35">
      <c r="A46" s="15">
        <v>44088</v>
      </c>
      <c r="B46" s="16">
        <f t="shared" si="4"/>
        <v>136601126.11000001</v>
      </c>
      <c r="C46" s="17">
        <f t="shared" si="4"/>
        <v>93407</v>
      </c>
      <c r="D46" s="16">
        <v>0</v>
      </c>
      <c r="E46" s="17">
        <v>0</v>
      </c>
      <c r="F46" s="16">
        <v>136601126.11000001</v>
      </c>
      <c r="G46" s="17">
        <v>93407</v>
      </c>
      <c r="H46" s="16">
        <v>0</v>
      </c>
      <c r="I46" s="17">
        <v>0</v>
      </c>
    </row>
    <row r="47" spans="1:9" ht="14.25" x14ac:dyDescent="0.35">
      <c r="A47" s="15">
        <v>44090</v>
      </c>
      <c r="B47" s="16">
        <f t="shared" ref="B47:C50" si="5">D47+F47</f>
        <v>63574398.380000003</v>
      </c>
      <c r="C47" s="17">
        <f t="shared" si="5"/>
        <v>43336</v>
      </c>
      <c r="D47" s="16">
        <v>63574398.380000003</v>
      </c>
      <c r="E47" s="17">
        <v>43336</v>
      </c>
      <c r="F47" s="17">
        <v>0</v>
      </c>
      <c r="G47" s="17">
        <v>0</v>
      </c>
      <c r="H47" s="16">
        <v>0</v>
      </c>
      <c r="I47" s="17">
        <v>0</v>
      </c>
    </row>
    <row r="48" spans="1:9" ht="14.25" x14ac:dyDescent="0.35">
      <c r="A48" s="15">
        <v>44092</v>
      </c>
      <c r="B48" s="16">
        <f t="shared" si="5"/>
        <v>86229665.329999998</v>
      </c>
      <c r="C48" s="17">
        <f t="shared" si="5"/>
        <v>59129</v>
      </c>
      <c r="D48" s="16">
        <v>0</v>
      </c>
      <c r="E48" s="17">
        <v>0</v>
      </c>
      <c r="F48" s="16">
        <v>86229665.329999998</v>
      </c>
      <c r="G48" s="17">
        <v>59129</v>
      </c>
      <c r="H48" s="16">
        <v>0</v>
      </c>
      <c r="I48" s="17">
        <v>0</v>
      </c>
    </row>
    <row r="49" spans="1:9" ht="14.25" x14ac:dyDescent="0.35">
      <c r="A49" s="15">
        <v>44097</v>
      </c>
      <c r="B49" s="16">
        <f t="shared" si="5"/>
        <v>63839194.829999998</v>
      </c>
      <c r="C49" s="17">
        <f t="shared" si="5"/>
        <v>44161</v>
      </c>
      <c r="D49" s="16">
        <v>63839194.829999998</v>
      </c>
      <c r="E49" s="17">
        <v>44161</v>
      </c>
      <c r="F49" s="17">
        <v>0</v>
      </c>
      <c r="G49" s="17">
        <v>0</v>
      </c>
      <c r="H49" s="16">
        <v>0</v>
      </c>
      <c r="I49" s="17">
        <v>0</v>
      </c>
    </row>
    <row r="50" spans="1:9" ht="14.25" x14ac:dyDescent="0.35">
      <c r="A50" s="15">
        <v>44099</v>
      </c>
      <c r="B50" s="16">
        <f t="shared" si="5"/>
        <v>78232486.739999995</v>
      </c>
      <c r="C50" s="17">
        <f t="shared" si="5"/>
        <v>54300</v>
      </c>
      <c r="D50" s="16">
        <v>0</v>
      </c>
      <c r="E50" s="17">
        <v>0</v>
      </c>
      <c r="F50" s="16">
        <v>78232486.739999995</v>
      </c>
      <c r="G50" s="17">
        <v>54300</v>
      </c>
      <c r="H50" s="16">
        <v>0</v>
      </c>
      <c r="I50" s="17">
        <v>0</v>
      </c>
    </row>
    <row r="51" spans="1:9" ht="14.25" x14ac:dyDescent="0.35">
      <c r="A51" s="15">
        <v>44104</v>
      </c>
      <c r="B51" s="16">
        <f t="shared" ref="B51:C54" si="6">D51+F51</f>
        <v>238723857.59</v>
      </c>
      <c r="C51" s="17">
        <f t="shared" si="6"/>
        <v>182831</v>
      </c>
      <c r="D51" s="16">
        <v>238723857.59</v>
      </c>
      <c r="E51" s="17">
        <v>182831</v>
      </c>
      <c r="F51" s="17">
        <v>0</v>
      </c>
      <c r="G51" s="17">
        <v>0</v>
      </c>
      <c r="H51" s="16">
        <v>0</v>
      </c>
      <c r="I51" s="17">
        <v>0</v>
      </c>
    </row>
    <row r="52" spans="1:9" ht="14.25" x14ac:dyDescent="0.35">
      <c r="A52" s="15">
        <v>44106</v>
      </c>
      <c r="B52" s="16">
        <f t="shared" si="6"/>
        <v>280162390.57999998</v>
      </c>
      <c r="C52" s="17">
        <f t="shared" si="6"/>
        <v>205898</v>
      </c>
      <c r="D52" s="16">
        <v>0</v>
      </c>
      <c r="E52" s="17">
        <v>0</v>
      </c>
      <c r="F52" s="16">
        <v>280162390.57999998</v>
      </c>
      <c r="G52" s="17">
        <v>205898</v>
      </c>
      <c r="H52" s="16">
        <v>0</v>
      </c>
      <c r="I52" s="17">
        <v>0</v>
      </c>
    </row>
    <row r="53" spans="1:9" ht="14.25" x14ac:dyDescent="0.35">
      <c r="A53" s="15">
        <v>44111</v>
      </c>
      <c r="B53" s="16">
        <f t="shared" si="6"/>
        <v>71631092.129999995</v>
      </c>
      <c r="C53" s="17">
        <f t="shared" si="6"/>
        <v>51407</v>
      </c>
      <c r="D53" s="16">
        <v>71631092.129999995</v>
      </c>
      <c r="E53" s="17">
        <v>51407</v>
      </c>
      <c r="F53" s="17">
        <v>0</v>
      </c>
      <c r="G53" s="17">
        <v>0</v>
      </c>
      <c r="H53" s="16">
        <v>0</v>
      </c>
      <c r="I53" s="17">
        <v>0</v>
      </c>
    </row>
    <row r="54" spans="1:9" ht="14.25" x14ac:dyDescent="0.35">
      <c r="A54" s="15">
        <v>44113</v>
      </c>
      <c r="B54" s="16">
        <f t="shared" si="6"/>
        <v>91154329.780000001</v>
      </c>
      <c r="C54" s="17">
        <f t="shared" si="6"/>
        <v>64189</v>
      </c>
      <c r="D54" s="16">
        <v>0</v>
      </c>
      <c r="E54" s="17">
        <v>0</v>
      </c>
      <c r="F54" s="16">
        <v>91154329.780000001</v>
      </c>
      <c r="G54" s="17">
        <v>64189</v>
      </c>
      <c r="H54" s="16">
        <v>0</v>
      </c>
      <c r="I54" s="17">
        <v>0</v>
      </c>
    </row>
    <row r="55" spans="1:9" ht="14.25" x14ac:dyDescent="0.35">
      <c r="A55" s="15">
        <v>44119</v>
      </c>
      <c r="B55" s="16">
        <f t="shared" ref="B55:C58" si="7">D55+F55</f>
        <v>125773137.88</v>
      </c>
      <c r="C55" s="17">
        <f t="shared" si="7"/>
        <v>94300</v>
      </c>
      <c r="D55" s="16">
        <v>125773137.88</v>
      </c>
      <c r="E55" s="17">
        <v>94300</v>
      </c>
      <c r="F55" s="17">
        <v>0</v>
      </c>
      <c r="G55" s="17">
        <v>0</v>
      </c>
      <c r="H55" s="16">
        <v>0</v>
      </c>
      <c r="I55" s="17">
        <v>0</v>
      </c>
    </row>
    <row r="56" spans="1:9" ht="14.25" x14ac:dyDescent="0.35">
      <c r="A56" s="15">
        <v>44123</v>
      </c>
      <c r="B56" s="16">
        <f t="shared" si="7"/>
        <v>131735895.23999999</v>
      </c>
      <c r="C56" s="17">
        <f t="shared" si="7"/>
        <v>96819</v>
      </c>
      <c r="D56" s="16">
        <v>0</v>
      </c>
      <c r="E56" s="17">
        <v>0</v>
      </c>
      <c r="F56" s="16">
        <v>131735895.23999999</v>
      </c>
      <c r="G56" s="17">
        <v>96819</v>
      </c>
      <c r="H56" s="16">
        <v>0</v>
      </c>
      <c r="I56" s="17">
        <v>0</v>
      </c>
    </row>
    <row r="57" spans="1:9" ht="14.25" x14ac:dyDescent="0.35">
      <c r="A57" s="15">
        <v>44125</v>
      </c>
      <c r="B57" s="16">
        <f t="shared" si="7"/>
        <v>142430398.25999999</v>
      </c>
      <c r="C57" s="17">
        <f t="shared" si="7"/>
        <v>107214</v>
      </c>
      <c r="D57" s="16">
        <v>142430398.25999999</v>
      </c>
      <c r="E57" s="17">
        <v>107214</v>
      </c>
      <c r="F57" s="17">
        <v>0</v>
      </c>
      <c r="G57" s="17">
        <v>0</v>
      </c>
      <c r="H57" s="16">
        <v>0</v>
      </c>
      <c r="I57" s="17">
        <v>0</v>
      </c>
    </row>
    <row r="58" spans="1:9" ht="14.25" x14ac:dyDescent="0.35">
      <c r="A58" s="15">
        <v>44127</v>
      </c>
      <c r="B58" s="16">
        <f t="shared" si="7"/>
        <v>159373109.50999999</v>
      </c>
      <c r="C58" s="17">
        <f t="shared" si="7"/>
        <v>117815</v>
      </c>
      <c r="D58" s="16">
        <v>0</v>
      </c>
      <c r="E58" s="17">
        <v>0</v>
      </c>
      <c r="F58" s="16">
        <v>159373109.50999999</v>
      </c>
      <c r="G58" s="17">
        <v>117815</v>
      </c>
      <c r="H58" s="16">
        <v>0</v>
      </c>
      <c r="I58" s="17">
        <v>0</v>
      </c>
    </row>
    <row r="59" spans="1:9" ht="14.25" x14ac:dyDescent="0.35">
      <c r="A59" s="15">
        <v>44132</v>
      </c>
      <c r="B59" s="16">
        <f t="shared" ref="B59:C62" si="8">D59+F59</f>
        <v>212966013.11000001</v>
      </c>
      <c r="C59" s="17">
        <f t="shared" si="8"/>
        <v>158809</v>
      </c>
      <c r="D59" s="16">
        <v>212966013.11000001</v>
      </c>
      <c r="E59" s="17">
        <v>158809</v>
      </c>
      <c r="F59" s="17">
        <v>0</v>
      </c>
      <c r="G59" s="17">
        <v>0</v>
      </c>
      <c r="H59" s="16">
        <v>0</v>
      </c>
      <c r="I59" s="17">
        <v>0</v>
      </c>
    </row>
    <row r="60" spans="1:9" ht="14.25" x14ac:dyDescent="0.35">
      <c r="A60" s="15">
        <v>44134</v>
      </c>
      <c r="B60" s="16">
        <f t="shared" si="8"/>
        <v>440263608.30000001</v>
      </c>
      <c r="C60" s="17">
        <f t="shared" si="8"/>
        <v>317736</v>
      </c>
      <c r="D60" s="16">
        <v>0</v>
      </c>
      <c r="E60" s="17">
        <v>0</v>
      </c>
      <c r="F60" s="16">
        <v>440263608.30000001</v>
      </c>
      <c r="G60" s="17">
        <v>317736</v>
      </c>
      <c r="H60" s="16">
        <v>0</v>
      </c>
      <c r="I60" s="17">
        <v>0</v>
      </c>
    </row>
    <row r="61" spans="1:9" ht="14.25" x14ac:dyDescent="0.35">
      <c r="A61" s="15">
        <v>44139</v>
      </c>
      <c r="B61" s="16">
        <f t="shared" si="8"/>
        <v>358665848.37</v>
      </c>
      <c r="C61" s="17">
        <f t="shared" si="8"/>
        <v>294855</v>
      </c>
      <c r="D61" s="16">
        <v>358665848.37</v>
      </c>
      <c r="E61" s="17">
        <v>294855</v>
      </c>
      <c r="F61" s="17">
        <v>0</v>
      </c>
      <c r="G61" s="17">
        <v>0</v>
      </c>
      <c r="H61" s="16">
        <v>0</v>
      </c>
      <c r="I61" s="17">
        <v>0</v>
      </c>
    </row>
    <row r="62" spans="1:9" ht="14.25" x14ac:dyDescent="0.35">
      <c r="A62" s="15">
        <v>44141</v>
      </c>
      <c r="B62" s="16">
        <f t="shared" si="8"/>
        <v>292228313.88</v>
      </c>
      <c r="C62" s="17">
        <f t="shared" si="8"/>
        <v>213300</v>
      </c>
      <c r="D62" s="16">
        <v>0</v>
      </c>
      <c r="E62" s="17">
        <v>0</v>
      </c>
      <c r="F62" s="16">
        <v>292228313.88</v>
      </c>
      <c r="G62" s="17">
        <v>213300</v>
      </c>
      <c r="H62" s="16">
        <v>0</v>
      </c>
      <c r="I62" s="17">
        <v>0</v>
      </c>
    </row>
    <row r="63" spans="1:9" ht="14.25" x14ac:dyDescent="0.35">
      <c r="A63" s="15">
        <v>44147</v>
      </c>
      <c r="B63" s="16">
        <f t="shared" ref="B63:C66" si="9">D63+F63</f>
        <v>193620737.68000001</v>
      </c>
      <c r="C63" s="17">
        <f t="shared" si="9"/>
        <v>152803</v>
      </c>
      <c r="D63" s="16">
        <v>193620737.68000001</v>
      </c>
      <c r="E63" s="17">
        <v>152803</v>
      </c>
      <c r="F63" s="17">
        <v>0</v>
      </c>
      <c r="G63" s="17">
        <v>0</v>
      </c>
      <c r="H63" s="16">
        <v>0</v>
      </c>
      <c r="I63" s="17">
        <v>0</v>
      </c>
    </row>
    <row r="64" spans="1:9" ht="14.25" x14ac:dyDescent="0.35">
      <c r="A64" s="1">
        <v>44151</v>
      </c>
      <c r="B64" s="16">
        <f t="shared" si="9"/>
        <v>199061387.91999999</v>
      </c>
      <c r="C64" s="17">
        <f t="shared" si="9"/>
        <v>154440</v>
      </c>
      <c r="D64" s="16">
        <v>0</v>
      </c>
      <c r="E64" s="17">
        <v>0</v>
      </c>
      <c r="F64" s="16">
        <v>199061387.91999999</v>
      </c>
      <c r="G64" s="17">
        <v>154440</v>
      </c>
      <c r="H64" s="16">
        <v>0</v>
      </c>
      <c r="I64" s="17">
        <v>0</v>
      </c>
    </row>
    <row r="65" spans="1:9" ht="14.25" x14ac:dyDescent="0.35">
      <c r="A65" s="1">
        <v>44153</v>
      </c>
      <c r="B65" s="16">
        <f t="shared" si="9"/>
        <v>52093846.340000004</v>
      </c>
      <c r="C65" s="17">
        <f t="shared" si="9"/>
        <v>38610</v>
      </c>
      <c r="D65" s="16">
        <v>52093846.340000004</v>
      </c>
      <c r="E65" s="17">
        <v>38610</v>
      </c>
      <c r="F65" s="17">
        <v>0</v>
      </c>
      <c r="G65" s="17">
        <v>0</v>
      </c>
      <c r="H65" s="16">
        <v>0</v>
      </c>
      <c r="I65" s="17">
        <v>0</v>
      </c>
    </row>
    <row r="66" spans="1:9" ht="14.25" x14ac:dyDescent="0.35">
      <c r="A66" s="1">
        <v>44155</v>
      </c>
      <c r="B66" s="16">
        <f t="shared" si="9"/>
        <v>76671534.260000005</v>
      </c>
      <c r="C66" s="17">
        <f t="shared" si="9"/>
        <v>55773</v>
      </c>
      <c r="D66" s="16">
        <v>0</v>
      </c>
      <c r="E66" s="17">
        <v>0</v>
      </c>
      <c r="F66" s="16">
        <v>76671534.260000005</v>
      </c>
      <c r="G66" s="17">
        <v>55773</v>
      </c>
      <c r="H66" s="16">
        <v>0</v>
      </c>
      <c r="I66" s="17">
        <v>0</v>
      </c>
    </row>
    <row r="67" spans="1:9" ht="14.25" x14ac:dyDescent="0.35">
      <c r="A67" s="1">
        <v>44160</v>
      </c>
      <c r="B67" s="16">
        <f t="shared" ref="B67:C70" si="10">D67+F67</f>
        <v>123090094.11</v>
      </c>
      <c r="C67" s="17">
        <f t="shared" si="10"/>
        <v>96771</v>
      </c>
      <c r="D67" s="16">
        <v>123090094.11</v>
      </c>
      <c r="E67" s="17">
        <v>96771</v>
      </c>
      <c r="F67" s="17">
        <v>0</v>
      </c>
      <c r="G67" s="17">
        <v>0</v>
      </c>
      <c r="H67" s="16">
        <v>0</v>
      </c>
      <c r="I67" s="17">
        <v>0</v>
      </c>
    </row>
    <row r="68" spans="1:9" ht="14.25" x14ac:dyDescent="0.35">
      <c r="A68" s="1">
        <v>44165</v>
      </c>
      <c r="B68" s="16">
        <f t="shared" si="10"/>
        <v>293328155.42000002</v>
      </c>
      <c r="C68" s="17">
        <f t="shared" si="10"/>
        <v>230103</v>
      </c>
      <c r="D68" s="16">
        <v>0</v>
      </c>
      <c r="E68" s="17">
        <v>0</v>
      </c>
      <c r="F68" s="16">
        <v>293328155.42000002</v>
      </c>
      <c r="G68" s="17">
        <v>230103</v>
      </c>
      <c r="H68" s="16">
        <v>0</v>
      </c>
      <c r="I68" s="17">
        <v>0</v>
      </c>
    </row>
    <row r="69" spans="1:9" ht="14.25" x14ac:dyDescent="0.35">
      <c r="A69" s="1">
        <v>44167</v>
      </c>
      <c r="B69" s="16">
        <f t="shared" si="10"/>
        <v>62036458.32</v>
      </c>
      <c r="C69" s="17">
        <f t="shared" si="10"/>
        <v>46224</v>
      </c>
      <c r="D69" s="16">
        <v>62036458.32</v>
      </c>
      <c r="E69" s="17">
        <v>46224</v>
      </c>
      <c r="F69" s="17">
        <v>0</v>
      </c>
      <c r="G69" s="17">
        <v>0</v>
      </c>
      <c r="H69" s="16">
        <v>0</v>
      </c>
      <c r="I69" s="17">
        <v>0</v>
      </c>
    </row>
    <row r="70" spans="1:9" ht="14.25" x14ac:dyDescent="0.35">
      <c r="A70" s="1">
        <v>44169</v>
      </c>
      <c r="B70" s="16">
        <f t="shared" si="10"/>
        <v>99485963.180000007</v>
      </c>
      <c r="C70" s="17">
        <f t="shared" si="10"/>
        <v>71313</v>
      </c>
      <c r="D70" s="16">
        <v>0</v>
      </c>
      <c r="E70" s="17">
        <v>0</v>
      </c>
      <c r="F70" s="16">
        <v>99485963.180000007</v>
      </c>
      <c r="G70" s="17">
        <v>71313</v>
      </c>
      <c r="H70" s="16">
        <v>0</v>
      </c>
      <c r="I70" s="17">
        <v>0</v>
      </c>
    </row>
    <row r="71" spans="1:9" ht="14.25" x14ac:dyDescent="0.35">
      <c r="A71" s="1">
        <v>44174</v>
      </c>
      <c r="B71" s="16">
        <f t="shared" ref="B71:C74" si="11">D71+F71</f>
        <v>56625782.219999999</v>
      </c>
      <c r="C71" s="17">
        <f t="shared" si="11"/>
        <v>42029</v>
      </c>
      <c r="D71" s="16">
        <v>56625782.219999999</v>
      </c>
      <c r="E71" s="17">
        <v>42029</v>
      </c>
      <c r="F71" s="17">
        <v>0</v>
      </c>
      <c r="G71" s="17">
        <v>0</v>
      </c>
      <c r="H71" s="16">
        <v>0</v>
      </c>
      <c r="I71" s="17">
        <v>0</v>
      </c>
    </row>
    <row r="72" spans="1:9" ht="14.25" x14ac:dyDescent="0.35">
      <c r="A72" s="1">
        <v>44176</v>
      </c>
      <c r="B72" s="16">
        <f t="shared" si="11"/>
        <v>93038998.760000005</v>
      </c>
      <c r="C72" s="17">
        <f t="shared" si="11"/>
        <v>68183</v>
      </c>
      <c r="D72" s="16">
        <v>0</v>
      </c>
      <c r="E72" s="17">
        <v>0</v>
      </c>
      <c r="F72" s="16">
        <v>93038998.760000005</v>
      </c>
      <c r="G72" s="17">
        <v>68183</v>
      </c>
      <c r="H72" s="16">
        <v>0</v>
      </c>
      <c r="I72" s="17">
        <v>0</v>
      </c>
    </row>
    <row r="73" spans="1:9" ht="14.25" x14ac:dyDescent="0.35">
      <c r="A73" s="1">
        <v>44181</v>
      </c>
      <c r="B73" s="16">
        <f t="shared" si="11"/>
        <v>28609928.670000002</v>
      </c>
      <c r="C73" s="17">
        <f t="shared" si="11"/>
        <v>19698</v>
      </c>
      <c r="D73" s="16">
        <v>28609928.670000002</v>
      </c>
      <c r="E73" s="17">
        <v>19698</v>
      </c>
      <c r="F73" s="17">
        <v>0</v>
      </c>
      <c r="G73" s="17">
        <v>0</v>
      </c>
      <c r="H73" s="16">
        <v>0</v>
      </c>
      <c r="I73" s="17">
        <v>0</v>
      </c>
    </row>
    <row r="74" spans="1:9" ht="14.25" x14ac:dyDescent="0.35">
      <c r="A74" s="1">
        <v>44183</v>
      </c>
      <c r="B74" s="16">
        <f t="shared" si="11"/>
        <v>94796027.540000007</v>
      </c>
      <c r="C74" s="17">
        <f t="shared" si="11"/>
        <v>71540</v>
      </c>
      <c r="D74" s="16">
        <v>0</v>
      </c>
      <c r="E74" s="17">
        <v>0</v>
      </c>
      <c r="F74" s="16">
        <v>94796027.540000007</v>
      </c>
      <c r="G74" s="17">
        <v>71540</v>
      </c>
      <c r="H74" s="16">
        <v>0</v>
      </c>
      <c r="I74" s="17">
        <v>0</v>
      </c>
    </row>
    <row r="75" spans="1:9" ht="14.25" x14ac:dyDescent="0.35">
      <c r="A75" s="1">
        <v>44188</v>
      </c>
      <c r="B75" s="16">
        <f t="shared" ref="B75:C77" si="12">D75+F75</f>
        <v>731.47</v>
      </c>
      <c r="C75" s="17">
        <f t="shared" si="12"/>
        <v>1</v>
      </c>
      <c r="D75" s="16">
        <v>731.47</v>
      </c>
      <c r="E75" s="17">
        <v>1</v>
      </c>
      <c r="F75" s="17">
        <v>0</v>
      </c>
      <c r="G75" s="17">
        <v>0</v>
      </c>
      <c r="H75" s="16">
        <v>0</v>
      </c>
      <c r="I75" s="17">
        <v>0</v>
      </c>
    </row>
    <row r="76" spans="1:9" ht="14.25" x14ac:dyDescent="0.35">
      <c r="A76" s="1">
        <v>44193</v>
      </c>
      <c r="B76" s="16">
        <f t="shared" si="12"/>
        <v>47086.64</v>
      </c>
      <c r="C76" s="17">
        <f t="shared" si="12"/>
        <v>44</v>
      </c>
      <c r="D76" s="16">
        <v>0</v>
      </c>
      <c r="E76" s="17">
        <v>0</v>
      </c>
      <c r="F76" s="16">
        <v>47086.64</v>
      </c>
      <c r="G76" s="17">
        <v>44</v>
      </c>
      <c r="H76" s="16">
        <v>0</v>
      </c>
      <c r="I76" s="17">
        <v>0</v>
      </c>
    </row>
    <row r="77" spans="1:9" ht="14.25" x14ac:dyDescent="0.35">
      <c r="A77" s="1">
        <v>44200</v>
      </c>
      <c r="B77" s="16">
        <f t="shared" si="12"/>
        <v>29429.87</v>
      </c>
      <c r="C77" s="17">
        <f t="shared" si="12"/>
        <v>17</v>
      </c>
      <c r="D77" s="16">
        <v>0</v>
      </c>
      <c r="E77" s="17">
        <v>0</v>
      </c>
      <c r="F77" s="16">
        <v>29429.87</v>
      </c>
      <c r="G77" s="17">
        <v>17</v>
      </c>
      <c r="H77" s="16">
        <v>0</v>
      </c>
      <c r="I77" s="17">
        <v>0</v>
      </c>
    </row>
    <row r="78" spans="1:9" ht="14.25" x14ac:dyDescent="0.35">
      <c r="A78" s="6"/>
      <c r="B78" s="7"/>
      <c r="C78" s="14"/>
      <c r="D78" s="14"/>
      <c r="E78" s="19"/>
      <c r="F78" s="18"/>
      <c r="G78" s="22"/>
      <c r="H78" s="7"/>
      <c r="I78" s="8"/>
    </row>
    <row r="79" spans="1:9" ht="14.25" x14ac:dyDescent="0.35">
      <c r="A79" s="24" t="s">
        <v>0</v>
      </c>
      <c r="B79" s="7">
        <f t="shared" ref="B79:I79" si="13">SUM(B3:B78)</f>
        <v>277106581992.0199</v>
      </c>
      <c r="C79" s="26">
        <f t="shared" si="13"/>
        <v>166291396</v>
      </c>
      <c r="D79" s="25">
        <f t="shared" si="13"/>
        <v>209272993847.16</v>
      </c>
      <c r="E79" s="19">
        <f t="shared" si="13"/>
        <v>123352516</v>
      </c>
      <c r="F79" s="18">
        <f t="shared" si="13"/>
        <v>61323386768.930008</v>
      </c>
      <c r="G79" s="27">
        <f t="shared" si="13"/>
        <v>39247931</v>
      </c>
      <c r="H79" s="7">
        <f t="shared" si="13"/>
        <v>6510201375.9300003</v>
      </c>
      <c r="I79" s="8">
        <f t="shared" si="13"/>
        <v>3690949</v>
      </c>
    </row>
    <row r="80" spans="1:9" ht="14.25" x14ac:dyDescent="0.35">
      <c r="A80" s="6"/>
      <c r="B80" s="7"/>
      <c r="C80" s="14"/>
      <c r="D80" s="14"/>
      <c r="E80" s="23"/>
      <c r="F80" s="23"/>
      <c r="G80" s="23"/>
      <c r="H80" s="7"/>
      <c r="I80" s="8"/>
    </row>
    <row r="81" spans="1:9" ht="14.25" x14ac:dyDescent="0.35">
      <c r="A81" s="6"/>
      <c r="B81" s="7"/>
      <c r="C81" s="14"/>
      <c r="D81" s="14"/>
      <c r="E81" s="23"/>
      <c r="F81" s="23"/>
      <c r="G81" s="23"/>
      <c r="H81" s="7"/>
      <c r="I81" s="8"/>
    </row>
    <row r="82" spans="1:9" s="45" customFormat="1" ht="14.25" x14ac:dyDescent="0.4">
      <c r="A82" s="54"/>
      <c r="E82" s="46"/>
      <c r="F82" s="46"/>
      <c r="G82" s="46"/>
      <c r="H82" s="47"/>
    </row>
    <row r="83" spans="1:9" ht="14.25" x14ac:dyDescent="0.35">
      <c r="C83" s="48"/>
      <c r="D83" s="14"/>
      <c r="E83" s="20"/>
      <c r="F83" s="21"/>
      <c r="G83" s="12"/>
      <c r="H83" s="13"/>
    </row>
    <row r="84" spans="1:9" ht="14.25" x14ac:dyDescent="0.35">
      <c r="C84" s="48"/>
      <c r="D84" s="14"/>
      <c r="E84" s="20"/>
      <c r="F84" s="21"/>
      <c r="G84" s="9"/>
    </row>
  </sheetData>
  <pageMargins left="0.25" right="0.25" top="0.25" bottom="0.25" header="0.25" footer="0.25"/>
  <pageSetup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B14" sqref="B14"/>
    </sheetView>
  </sheetViews>
  <sheetFormatPr defaultRowHeight="12.75" x14ac:dyDescent="0.35"/>
  <cols>
    <col min="1" max="1" width="27.73046875" customWidth="1"/>
    <col min="2" max="2" width="18.59765625" customWidth="1"/>
    <col min="3" max="3" width="26.73046875" customWidth="1"/>
    <col min="4" max="4" width="18.59765625" customWidth="1"/>
    <col min="5" max="5" width="26.3984375" customWidth="1"/>
    <col min="6" max="6" width="20.73046875" customWidth="1"/>
    <col min="7" max="7" width="30.73046875" customWidth="1"/>
    <col min="8" max="8" width="24.59765625" customWidth="1"/>
    <col min="9" max="9" width="24" customWidth="1"/>
  </cols>
  <sheetData>
    <row r="1" spans="1:9" ht="14.25" x14ac:dyDescent="0.45">
      <c r="A1" s="28" t="s">
        <v>11</v>
      </c>
      <c r="B1" s="29"/>
      <c r="C1" s="29"/>
      <c r="D1" s="29"/>
      <c r="E1" s="29"/>
      <c r="F1" s="29"/>
      <c r="G1" s="29"/>
      <c r="H1" s="29"/>
      <c r="I1" s="29"/>
    </row>
    <row r="2" spans="1:9" ht="15.75" customHeight="1" x14ac:dyDescent="0.4">
      <c r="A2" s="43" t="s">
        <v>12</v>
      </c>
    </row>
    <row r="3" spans="1:9" ht="12.75" customHeight="1" x14ac:dyDescent="0.35">
      <c r="A3" s="44" t="s">
        <v>2</v>
      </c>
      <c r="B3" s="44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 t="s">
        <v>10</v>
      </c>
    </row>
    <row r="4" spans="1:9" ht="14.25" x14ac:dyDescent="0.35">
      <c r="A4" s="15">
        <v>44200</v>
      </c>
      <c r="B4" s="16">
        <f>SUM(D4)</f>
        <v>112278445705.97</v>
      </c>
      <c r="C4" s="17">
        <f>SUM(E4)</f>
        <v>113058590</v>
      </c>
      <c r="D4" s="30">
        <v>112278445705.97</v>
      </c>
      <c r="E4" s="17">
        <v>113058590</v>
      </c>
      <c r="F4" s="16">
        <v>0</v>
      </c>
      <c r="G4" s="17">
        <v>0</v>
      </c>
      <c r="H4" s="16">
        <v>0</v>
      </c>
      <c r="I4" s="17">
        <v>0</v>
      </c>
    </row>
    <row r="5" spans="1:9" ht="14.25" x14ac:dyDescent="0.35">
      <c r="A5" s="15">
        <v>44200</v>
      </c>
      <c r="B5" s="16">
        <f>SUM(H5)</f>
        <v>7138055111.6300001</v>
      </c>
      <c r="C5" s="17">
        <f>SUM(I5)</f>
        <v>8180727</v>
      </c>
      <c r="D5" s="16">
        <v>0</v>
      </c>
      <c r="E5" s="17">
        <v>0</v>
      </c>
      <c r="F5" s="16">
        <v>0</v>
      </c>
      <c r="G5" s="17">
        <v>0</v>
      </c>
      <c r="H5" s="16">
        <v>7138055111.6300001</v>
      </c>
      <c r="I5" s="17">
        <v>8180727</v>
      </c>
    </row>
    <row r="6" spans="1:9" ht="14.25" x14ac:dyDescent="0.45">
      <c r="A6" s="15">
        <v>44202</v>
      </c>
      <c r="B6" s="16">
        <f>SUM(F6)</f>
        <v>22704044664.130001</v>
      </c>
      <c r="C6" s="17">
        <f>SUM(G6)</f>
        <v>25986310</v>
      </c>
      <c r="D6" s="16">
        <v>0</v>
      </c>
      <c r="E6" s="31">
        <v>0</v>
      </c>
      <c r="F6" s="30">
        <v>22704044664.130001</v>
      </c>
      <c r="G6" s="17">
        <v>25986310</v>
      </c>
      <c r="H6" s="16">
        <v>0</v>
      </c>
      <c r="I6" s="17">
        <v>0</v>
      </c>
    </row>
    <row r="7" spans="1:9" ht="14.25" x14ac:dyDescent="0.45">
      <c r="A7" s="37"/>
      <c r="B7" s="38"/>
      <c r="C7" s="38"/>
      <c r="D7" s="38"/>
      <c r="E7" s="38"/>
      <c r="F7" s="38"/>
      <c r="G7" s="38"/>
      <c r="H7" s="38"/>
      <c r="I7" s="38"/>
    </row>
    <row r="8" spans="1:9" ht="14.25" x14ac:dyDescent="0.45">
      <c r="A8" s="38"/>
      <c r="B8" s="38"/>
      <c r="C8" s="38"/>
      <c r="D8" s="38"/>
      <c r="E8" s="38"/>
      <c r="F8" s="38"/>
      <c r="G8" s="38"/>
      <c r="H8" s="38"/>
      <c r="I8" s="38"/>
    </row>
    <row r="9" spans="1:9" ht="14.25" x14ac:dyDescent="0.45">
      <c r="A9" s="39" t="s">
        <v>13</v>
      </c>
      <c r="B9" s="40">
        <f t="shared" ref="B9:I9" si="0">SUM(B4:B8)</f>
        <v>142120545481.73001</v>
      </c>
      <c r="C9" s="41">
        <f t="shared" si="0"/>
        <v>147225627</v>
      </c>
      <c r="D9" s="40">
        <f t="shared" si="0"/>
        <v>112278445705.97</v>
      </c>
      <c r="E9" s="41">
        <f t="shared" si="0"/>
        <v>113058590</v>
      </c>
      <c r="F9" s="40">
        <f t="shared" si="0"/>
        <v>22704044664.130001</v>
      </c>
      <c r="G9" s="41">
        <f t="shared" si="0"/>
        <v>25986310</v>
      </c>
      <c r="H9" s="40">
        <f t="shared" si="0"/>
        <v>7138055111.6300001</v>
      </c>
      <c r="I9" s="41">
        <f t="shared" si="0"/>
        <v>8180727</v>
      </c>
    </row>
    <row r="10" spans="1:9" s="56" customFormat="1" ht="14.25" x14ac:dyDescent="0.45">
      <c r="A10" s="39"/>
      <c r="B10" s="40"/>
      <c r="C10" s="41"/>
      <c r="D10" s="40"/>
      <c r="E10" s="41"/>
      <c r="F10" s="40"/>
      <c r="G10" s="41"/>
      <c r="H10" s="40"/>
      <c r="I10" s="41"/>
    </row>
    <row r="13" spans="1:9" ht="13.15" x14ac:dyDescent="0.4">
      <c r="A13" s="54"/>
    </row>
  </sheetData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D65C5-9CFA-440C-AFB8-469C1628309B}">
  <dimension ref="A1:I101"/>
  <sheetViews>
    <sheetView topLeftCell="A47" zoomScaleNormal="100" workbookViewId="0">
      <selection activeCell="B8" sqref="A4:B8"/>
    </sheetView>
  </sheetViews>
  <sheetFormatPr defaultRowHeight="12.75" x14ac:dyDescent="0.35"/>
  <cols>
    <col min="1" max="1" width="27.73046875" customWidth="1"/>
    <col min="2" max="2" width="18.59765625" customWidth="1"/>
    <col min="3" max="3" width="26.73046875" customWidth="1"/>
    <col min="4" max="4" width="18.59765625" customWidth="1"/>
    <col min="5" max="5" width="26.3984375" customWidth="1"/>
    <col min="6" max="6" width="20.73046875" customWidth="1"/>
    <col min="7" max="7" width="30.73046875" customWidth="1"/>
    <col min="8" max="8" width="24.59765625" customWidth="1"/>
    <col min="9" max="9" width="24" customWidth="1"/>
  </cols>
  <sheetData>
    <row r="1" spans="1:9" ht="14.25" x14ac:dyDescent="0.45">
      <c r="A1" s="28" t="s">
        <v>15</v>
      </c>
      <c r="B1" s="29"/>
      <c r="C1" s="29"/>
      <c r="D1" s="29"/>
      <c r="E1" s="29"/>
      <c r="F1" s="29"/>
      <c r="G1" s="29"/>
      <c r="H1" s="29"/>
      <c r="I1" s="29"/>
    </row>
    <row r="2" spans="1:9" ht="15.75" customHeight="1" x14ac:dyDescent="0.4">
      <c r="A2" s="50" t="s">
        <v>14</v>
      </c>
    </row>
    <row r="3" spans="1:9" ht="12.75" customHeight="1" x14ac:dyDescent="0.35">
      <c r="A3" s="44" t="s">
        <v>2</v>
      </c>
      <c r="B3" s="44" t="s">
        <v>3</v>
      </c>
      <c r="C3" s="44" t="s">
        <v>4</v>
      </c>
      <c r="D3" s="44" t="s">
        <v>5</v>
      </c>
      <c r="E3" s="44" t="s">
        <v>6</v>
      </c>
      <c r="F3" s="44" t="s">
        <v>7</v>
      </c>
      <c r="G3" s="44" t="s">
        <v>8</v>
      </c>
      <c r="H3" s="44" t="s">
        <v>9</v>
      </c>
      <c r="I3" s="44" t="s">
        <v>10</v>
      </c>
    </row>
    <row r="4" spans="1:9" ht="14.25" x14ac:dyDescent="0.45">
      <c r="A4" s="15">
        <v>44272</v>
      </c>
      <c r="B4" s="16">
        <f>SUM(D4)</f>
        <v>242334594546.07999</v>
      </c>
      <c r="C4" s="17">
        <f>SUM(E4)</f>
        <v>90013583</v>
      </c>
      <c r="D4" s="53">
        <v>242334594546.07999</v>
      </c>
      <c r="E4" s="49">
        <v>90013583</v>
      </c>
      <c r="F4" s="16">
        <v>0</v>
      </c>
      <c r="G4" s="17">
        <v>0</v>
      </c>
      <c r="H4" s="35">
        <v>0</v>
      </c>
      <c r="I4" s="17">
        <v>0</v>
      </c>
    </row>
    <row r="5" spans="1:9" ht="14.25" x14ac:dyDescent="0.45">
      <c r="A5" s="32">
        <v>44274</v>
      </c>
      <c r="B5" s="33">
        <f>F5</f>
        <v>441503011.48000002</v>
      </c>
      <c r="C5" s="34">
        <f>G5</f>
        <v>152352</v>
      </c>
      <c r="D5" s="35">
        <v>0</v>
      </c>
      <c r="E5" s="61">
        <v>0</v>
      </c>
      <c r="F5" s="55">
        <v>441503011.48000002</v>
      </c>
      <c r="G5" s="34">
        <v>152352</v>
      </c>
      <c r="H5" s="35">
        <v>0</v>
      </c>
      <c r="I5" s="59">
        <v>0</v>
      </c>
    </row>
    <row r="6" spans="1:9" s="56" customFormat="1" ht="14.25" x14ac:dyDescent="0.45">
      <c r="A6" s="32">
        <v>44279</v>
      </c>
      <c r="B6" s="36">
        <f>D6+F6</f>
        <v>38360988840.32</v>
      </c>
      <c r="C6" s="60">
        <v>17390640</v>
      </c>
      <c r="D6" s="36">
        <v>38360988840.32</v>
      </c>
      <c r="E6" s="60">
        <v>17390640</v>
      </c>
      <c r="F6" s="55">
        <v>0</v>
      </c>
      <c r="G6" s="34">
        <v>0</v>
      </c>
      <c r="H6" s="35">
        <v>0</v>
      </c>
      <c r="I6" s="31">
        <v>0</v>
      </c>
    </row>
    <row r="7" spans="1:9" s="56" customFormat="1" ht="14.25" x14ac:dyDescent="0.45">
      <c r="A7" s="32">
        <v>44281</v>
      </c>
      <c r="B7" s="33">
        <f>F7+H7</f>
        <v>44383031067.260002</v>
      </c>
      <c r="C7" s="34">
        <f>G7+I7</f>
        <v>19750834</v>
      </c>
      <c r="D7" s="35">
        <v>0</v>
      </c>
      <c r="E7" s="61">
        <v>0</v>
      </c>
      <c r="F7" s="55">
        <v>33686075497.700001</v>
      </c>
      <c r="G7" s="34">
        <v>14976261</v>
      </c>
      <c r="H7" s="64">
        <v>10696955569.559999</v>
      </c>
      <c r="I7" s="34">
        <v>4774573</v>
      </c>
    </row>
    <row r="8" spans="1:9" s="56" customFormat="1" ht="14.25" x14ac:dyDescent="0.45">
      <c r="A8" s="32">
        <v>44286</v>
      </c>
      <c r="B8" s="33">
        <f>D8+G8</f>
        <v>5797535511.46</v>
      </c>
      <c r="C8" s="34">
        <f t="shared" ref="C8:C13" si="0">E8+G8</f>
        <v>2336850</v>
      </c>
      <c r="D8" s="36">
        <v>5797535511.46</v>
      </c>
      <c r="E8" s="60">
        <v>2336850</v>
      </c>
      <c r="F8" s="55">
        <v>0</v>
      </c>
      <c r="G8" s="34">
        <v>0</v>
      </c>
      <c r="H8" s="35">
        <v>0</v>
      </c>
      <c r="I8" s="31">
        <v>0</v>
      </c>
    </row>
    <row r="9" spans="1:9" s="56" customFormat="1" ht="14.25" x14ac:dyDescent="0.45">
      <c r="A9" s="32">
        <v>44288</v>
      </c>
      <c r="B9" s="33">
        <f t="shared" ref="B9:B15" si="1">D9+F9</f>
        <v>4946422258.6599998</v>
      </c>
      <c r="C9" s="34">
        <f t="shared" si="0"/>
        <v>2070265</v>
      </c>
      <c r="D9" s="35">
        <v>0</v>
      </c>
      <c r="E9" s="61">
        <v>0</v>
      </c>
      <c r="F9" s="55">
        <v>4946422258.6599998</v>
      </c>
      <c r="G9" s="34">
        <v>2070265</v>
      </c>
      <c r="H9" s="35">
        <v>0</v>
      </c>
      <c r="I9" s="31">
        <v>0</v>
      </c>
    </row>
    <row r="10" spans="1:9" s="56" customFormat="1" ht="14.25" x14ac:dyDescent="0.45">
      <c r="A10" s="32">
        <v>44293</v>
      </c>
      <c r="B10" s="33">
        <f t="shared" si="1"/>
        <v>33462834897.240002</v>
      </c>
      <c r="C10" s="34">
        <f t="shared" si="0"/>
        <v>23506836</v>
      </c>
      <c r="D10" s="35">
        <v>33462834897.240002</v>
      </c>
      <c r="E10" s="60">
        <v>23506836</v>
      </c>
      <c r="F10" s="55">
        <v>0</v>
      </c>
      <c r="G10" s="34">
        <v>0</v>
      </c>
      <c r="H10" s="35">
        <v>0</v>
      </c>
      <c r="I10" s="31">
        <v>0</v>
      </c>
    </row>
    <row r="11" spans="1:9" s="56" customFormat="1" ht="14.25" x14ac:dyDescent="0.45">
      <c r="A11" s="32">
        <v>44295</v>
      </c>
      <c r="B11" s="33">
        <f t="shared" si="1"/>
        <v>2871257567.1300001</v>
      </c>
      <c r="C11" s="60">
        <f t="shared" si="0"/>
        <v>1497559</v>
      </c>
      <c r="D11" s="35"/>
      <c r="E11" s="61"/>
      <c r="F11" s="55">
        <v>2871257567.1300001</v>
      </c>
      <c r="G11" s="34">
        <v>1497559</v>
      </c>
      <c r="H11" s="35">
        <v>0</v>
      </c>
      <c r="I11" s="31">
        <v>0</v>
      </c>
    </row>
    <row r="12" spans="1:9" s="56" customFormat="1" ht="14.25" x14ac:dyDescent="0.45">
      <c r="A12" s="32">
        <v>44300</v>
      </c>
      <c r="B12" s="33">
        <f t="shared" si="1"/>
        <v>1949282458.3199999</v>
      </c>
      <c r="C12" s="60">
        <f t="shared" si="0"/>
        <v>1179183</v>
      </c>
      <c r="D12" s="65">
        <v>1949282458.3199999</v>
      </c>
      <c r="E12" s="60">
        <v>1179183</v>
      </c>
      <c r="F12" s="55">
        <v>0</v>
      </c>
      <c r="G12" s="34">
        <v>0</v>
      </c>
      <c r="H12" s="35">
        <v>0</v>
      </c>
      <c r="I12" s="31">
        <v>0</v>
      </c>
    </row>
    <row r="13" spans="1:9" s="56" customFormat="1" ht="14.25" x14ac:dyDescent="0.45">
      <c r="A13" s="32">
        <v>44302</v>
      </c>
      <c r="B13" s="33">
        <f t="shared" si="1"/>
        <v>1474272524.0999999</v>
      </c>
      <c r="C13" s="60">
        <f t="shared" si="0"/>
        <v>784875</v>
      </c>
      <c r="D13" s="35">
        <v>0</v>
      </c>
      <c r="E13" s="61">
        <v>0</v>
      </c>
      <c r="F13" s="66">
        <v>1474272524.0999999</v>
      </c>
      <c r="G13" s="34">
        <v>784875</v>
      </c>
      <c r="H13" s="35">
        <v>0</v>
      </c>
      <c r="I13" s="31">
        <v>0</v>
      </c>
    </row>
    <row r="14" spans="1:9" s="56" customFormat="1" ht="14.25" x14ac:dyDescent="0.45">
      <c r="A14" s="32">
        <v>44307</v>
      </c>
      <c r="B14" s="33">
        <f t="shared" si="1"/>
        <v>1540388679.28</v>
      </c>
      <c r="C14" s="60">
        <f>E14+G14</f>
        <v>900097</v>
      </c>
      <c r="D14" s="35">
        <v>1540388679.28</v>
      </c>
      <c r="E14" s="60">
        <v>900097</v>
      </c>
      <c r="F14" s="55">
        <v>0</v>
      </c>
      <c r="G14" s="34">
        <v>0</v>
      </c>
      <c r="H14" s="35">
        <v>0</v>
      </c>
      <c r="I14" s="31">
        <v>0</v>
      </c>
    </row>
    <row r="15" spans="1:9" s="68" customFormat="1" ht="14.25" x14ac:dyDescent="0.45">
      <c r="A15" s="32">
        <v>44309</v>
      </c>
      <c r="B15" s="33">
        <f t="shared" si="1"/>
        <v>1856340978.21</v>
      </c>
      <c r="C15" s="60">
        <f>E15+G15</f>
        <v>1098552</v>
      </c>
      <c r="D15" s="35">
        <v>0</v>
      </c>
      <c r="E15" s="60">
        <v>0</v>
      </c>
      <c r="F15" s="55">
        <v>1856340978.21</v>
      </c>
      <c r="G15" s="34">
        <v>1098552</v>
      </c>
      <c r="H15" s="35">
        <v>0</v>
      </c>
      <c r="I15" s="31">
        <v>0</v>
      </c>
    </row>
    <row r="16" spans="1:9" s="56" customFormat="1" ht="14.25" x14ac:dyDescent="0.45">
      <c r="A16" s="32">
        <v>44314</v>
      </c>
      <c r="B16" s="33">
        <f>D16</f>
        <v>2509891280.21</v>
      </c>
      <c r="C16" s="60">
        <f>E16</f>
        <v>1117546</v>
      </c>
      <c r="D16" s="35">
        <v>2509891280.21</v>
      </c>
      <c r="E16" s="60">
        <v>1117546</v>
      </c>
      <c r="F16" s="55">
        <v>0</v>
      </c>
      <c r="G16" s="34">
        <v>0</v>
      </c>
      <c r="H16" s="35">
        <v>0</v>
      </c>
      <c r="I16" s="31">
        <v>0</v>
      </c>
    </row>
    <row r="17" spans="1:9" s="68" customFormat="1" ht="14.25" x14ac:dyDescent="0.45">
      <c r="A17" s="32">
        <v>44316</v>
      </c>
      <c r="B17" s="55">
        <v>1877666509.49</v>
      </c>
      <c r="C17" s="34">
        <v>854214</v>
      </c>
      <c r="D17" s="35">
        <v>0</v>
      </c>
      <c r="E17" s="60">
        <v>0</v>
      </c>
      <c r="F17" s="55">
        <v>1877666509.49</v>
      </c>
      <c r="G17" s="34">
        <v>854214</v>
      </c>
      <c r="H17" s="35">
        <v>0</v>
      </c>
      <c r="I17" s="31">
        <v>0</v>
      </c>
    </row>
    <row r="18" spans="1:9" s="68" customFormat="1" ht="14.25" x14ac:dyDescent="0.45">
      <c r="A18" s="32">
        <v>44319</v>
      </c>
      <c r="B18" s="33">
        <f>D18</f>
        <v>1100856633.23</v>
      </c>
      <c r="C18" s="60">
        <f>E18</f>
        <v>595772</v>
      </c>
      <c r="D18" s="35">
        <v>1100856633.23</v>
      </c>
      <c r="E18" s="60">
        <v>595772</v>
      </c>
      <c r="F18" s="55">
        <v>0</v>
      </c>
      <c r="G18" s="34">
        <v>0</v>
      </c>
      <c r="H18" s="35">
        <v>0</v>
      </c>
      <c r="I18" s="31">
        <v>0</v>
      </c>
    </row>
    <row r="19" spans="1:9" s="68" customFormat="1" ht="14.25" x14ac:dyDescent="0.45">
      <c r="A19" s="32">
        <v>44323</v>
      </c>
      <c r="B19" s="55">
        <v>1103194900</v>
      </c>
      <c r="C19" s="34">
        <v>559759</v>
      </c>
      <c r="D19" s="35">
        <v>0</v>
      </c>
      <c r="E19" s="60">
        <v>0</v>
      </c>
      <c r="F19" s="55">
        <v>1103194900</v>
      </c>
      <c r="G19" s="34">
        <v>559759</v>
      </c>
      <c r="H19" s="35">
        <v>0</v>
      </c>
      <c r="I19" s="31">
        <v>0</v>
      </c>
    </row>
    <row r="20" spans="1:9" s="68" customFormat="1" ht="14.25" x14ac:dyDescent="0.45">
      <c r="A20" s="32">
        <v>44328</v>
      </c>
      <c r="B20" s="33">
        <f>D20</f>
        <v>945949910.32000005</v>
      </c>
      <c r="C20" s="60">
        <f>E20</f>
        <v>496591</v>
      </c>
      <c r="D20" s="35">
        <v>945949910.32000005</v>
      </c>
      <c r="E20" s="60">
        <v>496591</v>
      </c>
      <c r="F20" s="55">
        <v>0</v>
      </c>
      <c r="G20" s="34">
        <v>0</v>
      </c>
      <c r="H20" s="35">
        <v>0</v>
      </c>
      <c r="I20" s="31">
        <v>0</v>
      </c>
    </row>
    <row r="21" spans="1:9" s="68" customFormat="1" ht="14.25" x14ac:dyDescent="0.45">
      <c r="A21" s="32">
        <v>44330</v>
      </c>
      <c r="B21" s="33">
        <f>F21</f>
        <v>913770635.24000001</v>
      </c>
      <c r="C21" s="60">
        <f>G21</f>
        <v>471907</v>
      </c>
      <c r="D21" s="35">
        <v>0</v>
      </c>
      <c r="E21" s="60">
        <v>0</v>
      </c>
      <c r="F21" s="55">
        <v>913770635.24000001</v>
      </c>
      <c r="G21" s="34">
        <v>471907</v>
      </c>
      <c r="H21" s="35">
        <v>0</v>
      </c>
      <c r="I21" s="31">
        <v>0</v>
      </c>
    </row>
    <row r="22" spans="1:9" s="68" customFormat="1" ht="14.25" x14ac:dyDescent="0.45">
      <c r="A22" s="32">
        <v>44335</v>
      </c>
      <c r="B22" s="35">
        <v>759191298.17999995</v>
      </c>
      <c r="C22" s="60">
        <v>413559</v>
      </c>
      <c r="D22" s="35">
        <v>759191298.17999995</v>
      </c>
      <c r="E22" s="60">
        <v>413559</v>
      </c>
      <c r="F22" s="55">
        <v>0</v>
      </c>
      <c r="G22" s="34">
        <v>0</v>
      </c>
      <c r="H22" s="35">
        <v>0</v>
      </c>
      <c r="I22" s="31">
        <v>0</v>
      </c>
    </row>
    <row r="23" spans="1:9" s="68" customFormat="1" ht="14.25" x14ac:dyDescent="0.45">
      <c r="A23" s="32">
        <v>44337</v>
      </c>
      <c r="B23" s="55">
        <v>878339685.76999998</v>
      </c>
      <c r="C23" s="34">
        <v>454786</v>
      </c>
      <c r="D23" s="35">
        <v>0</v>
      </c>
      <c r="E23" s="60">
        <v>0</v>
      </c>
      <c r="F23" s="55">
        <v>878339685.76999998</v>
      </c>
      <c r="G23" s="34">
        <v>454786</v>
      </c>
      <c r="H23" s="35">
        <v>0</v>
      </c>
      <c r="I23" s="31">
        <v>0</v>
      </c>
    </row>
    <row r="24" spans="1:9" s="68" customFormat="1" ht="14.25" x14ac:dyDescent="0.45">
      <c r="A24" s="32">
        <v>44342</v>
      </c>
      <c r="B24" s="35">
        <v>900300251.30999994</v>
      </c>
      <c r="C24" s="60">
        <v>492434</v>
      </c>
      <c r="D24" s="35">
        <v>900300251.30999994</v>
      </c>
      <c r="E24" s="60">
        <v>492434</v>
      </c>
      <c r="F24" s="55">
        <v>0</v>
      </c>
      <c r="G24" s="34">
        <v>0</v>
      </c>
      <c r="H24" s="35">
        <v>0</v>
      </c>
      <c r="I24" s="31">
        <v>0</v>
      </c>
    </row>
    <row r="25" spans="1:9" s="68" customFormat="1" ht="14.25" x14ac:dyDescent="0.45">
      <c r="A25" s="32">
        <v>44344</v>
      </c>
      <c r="B25" s="55">
        <v>1001201647.3</v>
      </c>
      <c r="C25" s="34">
        <v>520346</v>
      </c>
      <c r="D25" s="35">
        <v>0</v>
      </c>
      <c r="E25" s="60">
        <v>0</v>
      </c>
      <c r="F25" s="55">
        <v>1001201647.3</v>
      </c>
      <c r="G25" s="34">
        <v>520346</v>
      </c>
      <c r="H25" s="35">
        <v>0</v>
      </c>
      <c r="I25" s="31">
        <v>0</v>
      </c>
    </row>
    <row r="26" spans="1:9" s="68" customFormat="1" ht="14.25" x14ac:dyDescent="0.45">
      <c r="A26" s="32">
        <v>44350</v>
      </c>
      <c r="B26" s="35">
        <v>1444582846.23</v>
      </c>
      <c r="C26" s="60">
        <v>806018</v>
      </c>
      <c r="D26" s="35">
        <v>1444582846.23</v>
      </c>
      <c r="E26" s="60">
        <v>806018</v>
      </c>
      <c r="F26" s="55">
        <v>0</v>
      </c>
      <c r="G26" s="34">
        <v>0</v>
      </c>
      <c r="H26" s="35">
        <v>0</v>
      </c>
      <c r="I26" s="31">
        <v>0</v>
      </c>
    </row>
    <row r="27" spans="1:9" s="68" customFormat="1" ht="14.25" x14ac:dyDescent="0.45">
      <c r="A27" s="32">
        <v>44354</v>
      </c>
      <c r="B27" s="72">
        <v>1343380250.96</v>
      </c>
      <c r="C27" s="34">
        <v>716893</v>
      </c>
      <c r="D27" s="35">
        <v>0</v>
      </c>
      <c r="E27" s="60">
        <v>0</v>
      </c>
      <c r="F27" s="72">
        <v>1343380250.96</v>
      </c>
      <c r="G27" s="34">
        <v>716893</v>
      </c>
      <c r="H27" s="35">
        <v>0</v>
      </c>
      <c r="I27" s="31">
        <v>0</v>
      </c>
    </row>
    <row r="28" spans="1:9" s="68" customFormat="1" ht="14.25" x14ac:dyDescent="0.45">
      <c r="A28" s="32">
        <v>44356</v>
      </c>
      <c r="B28" s="35">
        <v>841793696.08000004</v>
      </c>
      <c r="C28" s="60">
        <v>461803</v>
      </c>
      <c r="D28" s="35">
        <v>841793696.08000004</v>
      </c>
      <c r="E28" s="60">
        <v>461803</v>
      </c>
      <c r="F28" s="72">
        <v>0</v>
      </c>
      <c r="G28" s="34">
        <v>0</v>
      </c>
      <c r="H28" s="35">
        <v>0</v>
      </c>
      <c r="I28" s="31">
        <v>0</v>
      </c>
    </row>
    <row r="29" spans="1:9" s="68" customFormat="1" ht="14.25" x14ac:dyDescent="0.45">
      <c r="A29" s="32">
        <v>44358</v>
      </c>
      <c r="B29" s="72">
        <v>634590789.12</v>
      </c>
      <c r="C29" s="34">
        <v>327099</v>
      </c>
      <c r="D29" s="35">
        <v>0</v>
      </c>
      <c r="E29" s="60">
        <v>0</v>
      </c>
      <c r="F29" s="72">
        <v>634590789.12</v>
      </c>
      <c r="G29" s="34">
        <v>327099</v>
      </c>
      <c r="H29" s="35">
        <v>0</v>
      </c>
      <c r="I29" s="31">
        <v>0</v>
      </c>
    </row>
    <row r="30" spans="1:9" s="68" customFormat="1" ht="14.25" x14ac:dyDescent="0.45">
      <c r="A30" s="32">
        <v>44363</v>
      </c>
      <c r="B30" s="35">
        <v>502628496.06</v>
      </c>
      <c r="C30" s="60">
        <v>265857</v>
      </c>
      <c r="D30" s="35">
        <v>502628496.06</v>
      </c>
      <c r="E30" s="60">
        <v>265857</v>
      </c>
      <c r="F30" s="55">
        <v>0</v>
      </c>
      <c r="G30" s="34">
        <v>0</v>
      </c>
      <c r="H30" s="35">
        <v>0</v>
      </c>
      <c r="I30" s="31">
        <v>0</v>
      </c>
    </row>
    <row r="31" spans="1:9" s="68" customFormat="1" ht="14.25" x14ac:dyDescent="0.45">
      <c r="A31" s="32">
        <v>44365</v>
      </c>
      <c r="B31" s="55">
        <v>648992962.65999997</v>
      </c>
      <c r="C31" s="34">
        <v>323661</v>
      </c>
      <c r="D31" s="35">
        <v>0</v>
      </c>
      <c r="E31" s="60">
        <v>0</v>
      </c>
      <c r="F31" s="55">
        <v>648992962.65999997</v>
      </c>
      <c r="G31" s="34">
        <v>323661</v>
      </c>
      <c r="H31" s="35">
        <v>0</v>
      </c>
      <c r="I31" s="31">
        <v>0</v>
      </c>
    </row>
    <row r="32" spans="1:9" s="73" customFormat="1" ht="14.25" x14ac:dyDescent="0.45">
      <c r="A32" s="32">
        <v>44369</v>
      </c>
      <c r="B32" s="35">
        <v>335118260.5</v>
      </c>
      <c r="C32" s="60">
        <v>171020</v>
      </c>
      <c r="D32" s="35">
        <v>335118260.5</v>
      </c>
      <c r="E32" s="60">
        <v>171020</v>
      </c>
      <c r="F32" s="55">
        <v>0</v>
      </c>
      <c r="G32" s="34">
        <v>0</v>
      </c>
      <c r="H32" s="35">
        <v>0</v>
      </c>
      <c r="I32" s="31">
        <v>0</v>
      </c>
    </row>
    <row r="33" spans="1:9" s="73" customFormat="1" ht="14.25" x14ac:dyDescent="0.45">
      <c r="A33" s="32">
        <v>44371</v>
      </c>
      <c r="B33" s="55">
        <v>366301739.93000001</v>
      </c>
      <c r="C33" s="34">
        <v>180533</v>
      </c>
      <c r="D33" s="35">
        <v>0</v>
      </c>
      <c r="E33" s="60">
        <v>0</v>
      </c>
      <c r="F33" s="55">
        <v>366301739.93000001</v>
      </c>
      <c r="G33" s="34">
        <v>180533</v>
      </c>
      <c r="H33" s="35">
        <v>0</v>
      </c>
      <c r="I33" s="31">
        <v>0</v>
      </c>
    </row>
    <row r="34" spans="1:9" s="73" customFormat="1" ht="14.25" x14ac:dyDescent="0.45">
      <c r="A34" s="32">
        <v>44377</v>
      </c>
      <c r="B34" s="35">
        <v>308639675.88999999</v>
      </c>
      <c r="C34" s="60">
        <v>151755</v>
      </c>
      <c r="D34" s="35">
        <v>308639675.88999999</v>
      </c>
      <c r="E34" s="60">
        <v>151755</v>
      </c>
      <c r="F34" s="55">
        <v>0</v>
      </c>
      <c r="G34" s="34">
        <v>0</v>
      </c>
      <c r="H34" s="35">
        <v>0</v>
      </c>
      <c r="I34" s="31">
        <v>0</v>
      </c>
    </row>
    <row r="35" spans="1:9" s="73" customFormat="1" ht="14.25" x14ac:dyDescent="0.45">
      <c r="A35" s="32">
        <v>44379</v>
      </c>
      <c r="B35" s="55">
        <v>337169217.18000001</v>
      </c>
      <c r="C35" s="34">
        <v>165791</v>
      </c>
      <c r="D35" s="35">
        <v>0</v>
      </c>
      <c r="E35" s="60">
        <v>0</v>
      </c>
      <c r="F35" s="55">
        <v>337169217.18000001</v>
      </c>
      <c r="G35" s="34">
        <v>165791</v>
      </c>
      <c r="H35" s="35">
        <v>0</v>
      </c>
      <c r="I35" s="31">
        <v>0</v>
      </c>
    </row>
    <row r="36" spans="1:9" s="74" customFormat="1" ht="14.25" x14ac:dyDescent="0.45">
      <c r="A36" s="32">
        <v>44385</v>
      </c>
      <c r="B36" s="35">
        <v>380582700.33999997</v>
      </c>
      <c r="C36" s="60">
        <v>191298</v>
      </c>
      <c r="D36" s="35">
        <v>380582700.33999997</v>
      </c>
      <c r="E36" s="60">
        <v>191298</v>
      </c>
      <c r="F36" s="55">
        <v>0</v>
      </c>
      <c r="G36" s="34">
        <v>0</v>
      </c>
      <c r="H36" s="35">
        <v>0</v>
      </c>
      <c r="I36" s="31">
        <v>0</v>
      </c>
    </row>
    <row r="37" spans="1:9" s="74" customFormat="1" ht="14.25" x14ac:dyDescent="0.45">
      <c r="A37" s="32">
        <v>44389</v>
      </c>
      <c r="B37" s="55">
        <v>364669555.91000003</v>
      </c>
      <c r="C37" s="34">
        <v>180528</v>
      </c>
      <c r="D37" s="35">
        <v>0</v>
      </c>
      <c r="E37" s="60">
        <v>0</v>
      </c>
      <c r="F37" s="55">
        <v>364669555.91000003</v>
      </c>
      <c r="G37" s="34">
        <v>180528</v>
      </c>
      <c r="H37" s="35">
        <v>0</v>
      </c>
      <c r="I37" s="31">
        <v>0</v>
      </c>
    </row>
    <row r="38" spans="1:9" s="74" customFormat="1" ht="14.25" x14ac:dyDescent="0.45">
      <c r="A38" s="32">
        <v>44391</v>
      </c>
      <c r="B38" s="35">
        <v>321833145.33999997</v>
      </c>
      <c r="C38" s="60">
        <v>158761</v>
      </c>
      <c r="D38" s="35">
        <v>321833145.33999997</v>
      </c>
      <c r="E38" s="60">
        <v>158761</v>
      </c>
      <c r="F38" s="55">
        <v>0</v>
      </c>
      <c r="G38" s="34">
        <v>0</v>
      </c>
      <c r="H38" s="35">
        <v>0</v>
      </c>
      <c r="I38" s="31">
        <v>0</v>
      </c>
    </row>
    <row r="39" spans="1:9" s="74" customFormat="1" ht="14.25" x14ac:dyDescent="0.45">
      <c r="A39" s="32">
        <v>44393</v>
      </c>
      <c r="B39" s="55">
        <v>370062303.38</v>
      </c>
      <c r="C39" s="34">
        <v>189957</v>
      </c>
      <c r="D39" s="35">
        <v>0</v>
      </c>
      <c r="E39" s="60">
        <v>0</v>
      </c>
      <c r="F39" s="55">
        <v>370062303.38</v>
      </c>
      <c r="G39" s="34">
        <v>189957</v>
      </c>
      <c r="H39" s="35">
        <v>0</v>
      </c>
      <c r="I39" s="31">
        <v>0</v>
      </c>
    </row>
    <row r="40" spans="1:9" s="74" customFormat="1" ht="14.25" x14ac:dyDescent="0.45">
      <c r="A40" s="32">
        <v>44398</v>
      </c>
      <c r="B40" s="35">
        <v>293750987.04000002</v>
      </c>
      <c r="C40" s="60">
        <v>142529</v>
      </c>
      <c r="D40" s="35">
        <v>293750987.04000002</v>
      </c>
      <c r="E40" s="60">
        <v>142529</v>
      </c>
      <c r="F40" s="55">
        <v>0</v>
      </c>
      <c r="G40" s="34">
        <v>0</v>
      </c>
      <c r="H40" s="35">
        <v>0</v>
      </c>
      <c r="I40" s="31">
        <v>0</v>
      </c>
    </row>
    <row r="41" spans="1:9" s="74" customFormat="1" ht="14.25" x14ac:dyDescent="0.45">
      <c r="A41" s="32">
        <v>44400</v>
      </c>
      <c r="B41" s="55">
        <v>206227907.36000001</v>
      </c>
      <c r="C41" s="34">
        <v>103465</v>
      </c>
      <c r="D41" s="35">
        <v>0</v>
      </c>
      <c r="E41" s="60">
        <v>0</v>
      </c>
      <c r="F41" s="55">
        <v>206227907.36000001</v>
      </c>
      <c r="G41" s="34">
        <v>103465</v>
      </c>
      <c r="H41" s="35">
        <v>0</v>
      </c>
      <c r="I41" s="31">
        <v>0</v>
      </c>
    </row>
    <row r="42" spans="1:9" s="78" customFormat="1" ht="14.25" x14ac:dyDescent="0.45">
      <c r="A42" s="32">
        <v>44405</v>
      </c>
      <c r="B42" s="35">
        <v>323824249.41000003</v>
      </c>
      <c r="C42" s="60">
        <v>160561</v>
      </c>
      <c r="D42" s="35">
        <v>323824249.41000003</v>
      </c>
      <c r="E42" s="60">
        <v>160561</v>
      </c>
      <c r="F42" s="55">
        <v>0</v>
      </c>
      <c r="G42" s="34">
        <v>0</v>
      </c>
      <c r="H42" s="35">
        <v>0</v>
      </c>
      <c r="I42" s="31">
        <v>0</v>
      </c>
    </row>
    <row r="43" spans="1:9" s="78" customFormat="1" ht="14.25" x14ac:dyDescent="0.45">
      <c r="A43" s="32">
        <v>44407</v>
      </c>
      <c r="B43" s="55">
        <v>275029079.75999999</v>
      </c>
      <c r="C43" s="34">
        <v>141570</v>
      </c>
      <c r="D43" s="35">
        <v>0</v>
      </c>
      <c r="E43" s="60">
        <v>0</v>
      </c>
      <c r="F43" s="55">
        <v>275029079.75999999</v>
      </c>
      <c r="G43" s="34">
        <v>141570</v>
      </c>
      <c r="H43" s="35">
        <v>0</v>
      </c>
      <c r="I43" s="31">
        <v>0</v>
      </c>
    </row>
    <row r="44" spans="1:9" s="80" customFormat="1" ht="14.25" x14ac:dyDescent="0.45">
      <c r="A44" s="32">
        <v>44412</v>
      </c>
      <c r="B44" s="35">
        <v>323807946.30000001</v>
      </c>
      <c r="C44" s="60">
        <v>159268</v>
      </c>
      <c r="D44" s="35">
        <v>323807946.30000001</v>
      </c>
      <c r="E44" s="60">
        <v>159268</v>
      </c>
      <c r="F44" s="55">
        <v>0</v>
      </c>
      <c r="G44" s="34">
        <v>0</v>
      </c>
      <c r="H44" s="35">
        <v>0</v>
      </c>
      <c r="I44" s="31">
        <v>0</v>
      </c>
    </row>
    <row r="45" spans="1:9" s="80" customFormat="1" ht="14.25" x14ac:dyDescent="0.45">
      <c r="A45" s="32">
        <v>44414</v>
      </c>
      <c r="B45" s="55">
        <v>272868062.31999999</v>
      </c>
      <c r="C45" s="34">
        <v>140324</v>
      </c>
      <c r="D45" s="35">
        <v>0</v>
      </c>
      <c r="E45" s="60">
        <v>0</v>
      </c>
      <c r="F45" s="55">
        <v>272868062.31999999</v>
      </c>
      <c r="G45" s="34">
        <v>140324</v>
      </c>
      <c r="H45" s="35">
        <v>0</v>
      </c>
      <c r="I45" s="31">
        <v>0</v>
      </c>
    </row>
    <row r="46" spans="1:9" s="78" customFormat="1" ht="14.25" x14ac:dyDescent="0.45">
      <c r="A46" s="32">
        <v>44419</v>
      </c>
      <c r="B46" s="35">
        <v>307529143.17000002</v>
      </c>
      <c r="C46" s="60">
        <v>151447</v>
      </c>
      <c r="D46" s="35">
        <v>307529143.17000002</v>
      </c>
      <c r="E46" s="60">
        <v>151447</v>
      </c>
      <c r="F46" s="55">
        <v>0</v>
      </c>
      <c r="G46" s="34">
        <v>0</v>
      </c>
      <c r="H46" s="35">
        <v>0</v>
      </c>
      <c r="I46" s="31">
        <v>0</v>
      </c>
    </row>
    <row r="47" spans="1:9" s="80" customFormat="1" ht="14.25" x14ac:dyDescent="0.45">
      <c r="A47" s="32">
        <v>44421</v>
      </c>
      <c r="B47" s="55">
        <v>271104704.64999998</v>
      </c>
      <c r="C47" s="34">
        <v>140361</v>
      </c>
      <c r="D47" s="35">
        <v>0</v>
      </c>
      <c r="E47" s="60">
        <v>0</v>
      </c>
      <c r="F47" s="55">
        <v>271104704.64999998</v>
      </c>
      <c r="G47" s="34">
        <v>140361</v>
      </c>
      <c r="H47" s="66">
        <v>0</v>
      </c>
      <c r="I47" s="31">
        <v>0</v>
      </c>
    </row>
    <row r="48" spans="1:9" s="80" customFormat="1" ht="14.25" x14ac:dyDescent="0.45">
      <c r="A48" s="32">
        <v>44426</v>
      </c>
      <c r="B48" s="35">
        <v>304096567.87</v>
      </c>
      <c r="C48" s="60">
        <v>150772</v>
      </c>
      <c r="D48" s="35">
        <v>304096567.87</v>
      </c>
      <c r="E48" s="60">
        <v>150772</v>
      </c>
      <c r="F48" s="55">
        <v>0</v>
      </c>
      <c r="G48" s="34">
        <v>0</v>
      </c>
      <c r="H48" s="66">
        <v>0</v>
      </c>
      <c r="I48" s="31">
        <v>0</v>
      </c>
    </row>
    <row r="49" spans="1:9" s="80" customFormat="1" ht="14.25" x14ac:dyDescent="0.45">
      <c r="A49" s="32">
        <v>44428</v>
      </c>
      <c r="B49" s="55">
        <v>268063337.56</v>
      </c>
      <c r="C49" s="34">
        <v>139260</v>
      </c>
      <c r="D49" s="35">
        <v>0</v>
      </c>
      <c r="E49" s="60">
        <v>0</v>
      </c>
      <c r="F49" s="55">
        <v>268063337.56</v>
      </c>
      <c r="G49" s="34">
        <v>139260</v>
      </c>
      <c r="H49" s="66">
        <v>0</v>
      </c>
      <c r="I49" s="31">
        <v>0</v>
      </c>
    </row>
    <row r="50" spans="1:9" s="80" customFormat="1" ht="14.25" x14ac:dyDescent="0.45">
      <c r="A50" s="32">
        <v>44433</v>
      </c>
      <c r="B50" s="35">
        <v>426515062.72000003</v>
      </c>
      <c r="C50" s="60">
        <v>196114</v>
      </c>
      <c r="D50" s="35">
        <v>426515062.72000003</v>
      </c>
      <c r="E50" s="60">
        <v>196114</v>
      </c>
      <c r="F50" s="55">
        <v>0</v>
      </c>
      <c r="G50" s="34">
        <v>0</v>
      </c>
      <c r="H50" s="66">
        <v>0</v>
      </c>
      <c r="I50" s="31">
        <v>0</v>
      </c>
    </row>
    <row r="51" spans="1:9" s="80" customFormat="1" ht="14.25" x14ac:dyDescent="0.45">
      <c r="A51" s="32">
        <v>44435</v>
      </c>
      <c r="B51" s="55">
        <v>319213380.82999998</v>
      </c>
      <c r="C51" s="34">
        <v>161105</v>
      </c>
      <c r="D51" s="35">
        <v>0</v>
      </c>
      <c r="E51" s="60">
        <v>0</v>
      </c>
      <c r="F51" s="55">
        <v>319213380.82999998</v>
      </c>
      <c r="G51" s="34">
        <v>161105</v>
      </c>
      <c r="H51" s="66">
        <v>0</v>
      </c>
      <c r="I51" s="31">
        <v>0</v>
      </c>
    </row>
    <row r="52" spans="1:9" s="80" customFormat="1" ht="14.25" x14ac:dyDescent="0.45">
      <c r="A52" s="32">
        <v>44440</v>
      </c>
      <c r="B52" s="35">
        <v>385025195.45999998</v>
      </c>
      <c r="C52" s="60">
        <v>179745</v>
      </c>
      <c r="D52" s="35">
        <v>385025195.45999998</v>
      </c>
      <c r="E52" s="60">
        <v>179745</v>
      </c>
      <c r="F52" s="55">
        <v>0</v>
      </c>
      <c r="G52" s="34">
        <v>0</v>
      </c>
      <c r="H52" s="66">
        <v>0</v>
      </c>
      <c r="I52" s="31">
        <v>0</v>
      </c>
    </row>
    <row r="53" spans="1:9" s="80" customFormat="1" ht="14.25" x14ac:dyDescent="0.45">
      <c r="A53" s="32">
        <v>44442</v>
      </c>
      <c r="B53" s="55">
        <v>272268864.97000003</v>
      </c>
      <c r="C53" s="34">
        <v>141409</v>
      </c>
      <c r="D53" s="35">
        <v>0</v>
      </c>
      <c r="E53" s="60">
        <v>0</v>
      </c>
      <c r="F53" s="55">
        <v>272268864.97000003</v>
      </c>
      <c r="G53" s="34">
        <v>141409</v>
      </c>
      <c r="H53" s="66">
        <v>0</v>
      </c>
      <c r="I53" s="31">
        <v>0</v>
      </c>
    </row>
    <row r="54" spans="1:9" s="81" customFormat="1" ht="14.25" x14ac:dyDescent="0.45">
      <c r="A54" s="32">
        <v>44448</v>
      </c>
      <c r="B54" s="35">
        <v>339323612.05000001</v>
      </c>
      <c r="C54" s="60">
        <v>164485</v>
      </c>
      <c r="D54" s="35">
        <v>339323612.05000001</v>
      </c>
      <c r="E54" s="60">
        <v>164485</v>
      </c>
      <c r="F54" s="55">
        <v>0</v>
      </c>
      <c r="G54" s="34">
        <v>0</v>
      </c>
      <c r="H54" s="66">
        <v>0</v>
      </c>
      <c r="I54" s="31">
        <v>0</v>
      </c>
    </row>
    <row r="55" spans="1:9" s="81" customFormat="1" ht="14.25" x14ac:dyDescent="0.45">
      <c r="A55" s="32">
        <v>44452</v>
      </c>
      <c r="B55" s="55">
        <v>209105668.37</v>
      </c>
      <c r="C55" s="34">
        <v>108585</v>
      </c>
      <c r="D55" s="35">
        <v>0</v>
      </c>
      <c r="E55" s="60">
        <v>0</v>
      </c>
      <c r="F55" s="55">
        <v>209105668.37</v>
      </c>
      <c r="G55" s="34">
        <v>108585</v>
      </c>
      <c r="H55" s="66">
        <v>0</v>
      </c>
      <c r="I55" s="31">
        <v>0</v>
      </c>
    </row>
    <row r="56" spans="1:9" s="80" customFormat="1" ht="14.25" x14ac:dyDescent="0.45">
      <c r="A56" s="32">
        <v>44454</v>
      </c>
      <c r="B56" s="35">
        <v>282335808.02999997</v>
      </c>
      <c r="C56" s="60">
        <v>134728</v>
      </c>
      <c r="D56" s="35">
        <v>282335808.02999997</v>
      </c>
      <c r="E56" s="60">
        <v>134728</v>
      </c>
      <c r="F56" s="55">
        <v>0</v>
      </c>
      <c r="G56" s="34">
        <v>0</v>
      </c>
      <c r="H56" s="66">
        <v>0</v>
      </c>
      <c r="I56" s="31">
        <v>0</v>
      </c>
    </row>
    <row r="57" spans="1:9" s="68" customFormat="1" ht="14.25" x14ac:dyDescent="0.45">
      <c r="A57" s="32">
        <v>44456</v>
      </c>
      <c r="B57" s="55">
        <v>258082793.88</v>
      </c>
      <c r="C57" s="34">
        <v>132648</v>
      </c>
      <c r="D57" s="35">
        <v>0</v>
      </c>
      <c r="E57" s="61">
        <v>0</v>
      </c>
      <c r="F57" s="55">
        <v>258082793.88</v>
      </c>
      <c r="G57" s="34">
        <v>132648</v>
      </c>
      <c r="H57" s="35">
        <v>0</v>
      </c>
      <c r="I57" s="31">
        <v>0</v>
      </c>
    </row>
    <row r="58" spans="1:9" s="81" customFormat="1" ht="14.25" x14ac:dyDescent="0.45">
      <c r="A58" s="32">
        <v>44461</v>
      </c>
      <c r="B58" s="35">
        <v>226344256.84</v>
      </c>
      <c r="C58" s="60">
        <v>106653</v>
      </c>
      <c r="D58" s="35">
        <v>226344256.84</v>
      </c>
      <c r="E58" s="60">
        <v>106653</v>
      </c>
      <c r="F58" s="55">
        <v>0</v>
      </c>
      <c r="G58" s="34">
        <v>0</v>
      </c>
      <c r="H58" s="35">
        <v>0</v>
      </c>
      <c r="I58" s="31">
        <v>0</v>
      </c>
    </row>
    <row r="59" spans="1:9" s="81" customFormat="1" ht="14.25" x14ac:dyDescent="0.45">
      <c r="A59" s="32">
        <v>44463</v>
      </c>
      <c r="B59" s="55">
        <v>208325749.86000001</v>
      </c>
      <c r="C59" s="34">
        <v>104205</v>
      </c>
      <c r="D59" s="35">
        <v>0</v>
      </c>
      <c r="E59" s="61">
        <v>0</v>
      </c>
      <c r="F59" s="55">
        <v>208325749.86000001</v>
      </c>
      <c r="G59" s="34">
        <v>104205</v>
      </c>
      <c r="H59" s="35">
        <v>0</v>
      </c>
      <c r="I59" s="31">
        <v>0</v>
      </c>
    </row>
    <row r="60" spans="1:9" s="81" customFormat="1" ht="14.25" x14ac:dyDescent="0.45">
      <c r="A60" s="32">
        <v>44468</v>
      </c>
      <c r="B60" s="35">
        <v>229208391.34</v>
      </c>
      <c r="C60" s="60">
        <v>107268</v>
      </c>
      <c r="D60" s="35">
        <v>229208391.34</v>
      </c>
      <c r="E60" s="60">
        <v>107268</v>
      </c>
      <c r="F60" s="55">
        <v>0</v>
      </c>
      <c r="G60" s="34">
        <v>0</v>
      </c>
      <c r="H60" s="35">
        <v>0</v>
      </c>
      <c r="I60" s="31">
        <v>0</v>
      </c>
    </row>
    <row r="61" spans="1:9" s="81" customFormat="1" ht="14.25" x14ac:dyDescent="0.45">
      <c r="A61" s="32">
        <v>44470</v>
      </c>
      <c r="B61" s="55">
        <v>218276682.18000001</v>
      </c>
      <c r="C61" s="34">
        <v>107843</v>
      </c>
      <c r="D61" s="35">
        <v>0</v>
      </c>
      <c r="E61" s="61">
        <v>0</v>
      </c>
      <c r="F61" s="55">
        <v>218276682.18000001</v>
      </c>
      <c r="G61" s="34">
        <v>107843</v>
      </c>
      <c r="H61" s="35">
        <v>0</v>
      </c>
      <c r="I61" s="31">
        <v>0</v>
      </c>
    </row>
    <row r="62" spans="1:9" s="82" customFormat="1" ht="14.25" x14ac:dyDescent="0.45">
      <c r="A62" s="32">
        <v>44475</v>
      </c>
      <c r="B62" s="35">
        <v>168581505.69999999</v>
      </c>
      <c r="C62" s="60">
        <v>82198</v>
      </c>
      <c r="D62" s="35">
        <v>168581505.69999999</v>
      </c>
      <c r="E62" s="60">
        <v>82198</v>
      </c>
      <c r="F62" s="55">
        <v>0</v>
      </c>
      <c r="G62" s="34">
        <v>0</v>
      </c>
      <c r="H62" s="35">
        <v>0</v>
      </c>
      <c r="I62" s="31">
        <v>0</v>
      </c>
    </row>
    <row r="63" spans="1:9" s="82" customFormat="1" ht="14.25" x14ac:dyDescent="0.45">
      <c r="A63" s="32">
        <v>44477</v>
      </c>
      <c r="B63" s="55">
        <v>163838405.88</v>
      </c>
      <c r="C63" s="34">
        <v>83460</v>
      </c>
      <c r="D63" s="35">
        <v>0</v>
      </c>
      <c r="E63" s="61">
        <v>0</v>
      </c>
      <c r="F63" s="55">
        <v>163838405.88</v>
      </c>
      <c r="G63" s="34">
        <v>83460</v>
      </c>
      <c r="H63" s="35">
        <v>0</v>
      </c>
      <c r="I63" s="31">
        <v>0</v>
      </c>
    </row>
    <row r="64" spans="1:9" s="82" customFormat="1" ht="14.25" x14ac:dyDescent="0.45">
      <c r="A64" s="32">
        <v>44483</v>
      </c>
      <c r="B64" s="35">
        <v>157238894.06</v>
      </c>
      <c r="C64" s="60">
        <v>77847</v>
      </c>
      <c r="D64" s="35">
        <v>157238894.06</v>
      </c>
      <c r="E64" s="60">
        <v>77847</v>
      </c>
      <c r="F64" s="55">
        <v>0</v>
      </c>
      <c r="G64" s="34">
        <v>0</v>
      </c>
      <c r="H64" s="35">
        <v>0</v>
      </c>
      <c r="I64" s="31">
        <v>0</v>
      </c>
    </row>
    <row r="65" spans="1:9" s="81" customFormat="1" ht="14.25" x14ac:dyDescent="0.45">
      <c r="A65" s="32">
        <v>44487</v>
      </c>
      <c r="B65" s="55">
        <v>159702464.78</v>
      </c>
      <c r="C65" s="34">
        <v>81403</v>
      </c>
      <c r="D65" s="35">
        <v>0</v>
      </c>
      <c r="E65" s="61">
        <v>0</v>
      </c>
      <c r="F65" s="55">
        <v>159702464.78</v>
      </c>
      <c r="G65" s="34">
        <v>81403</v>
      </c>
      <c r="H65" s="35">
        <v>0</v>
      </c>
      <c r="I65" s="31">
        <v>0</v>
      </c>
    </row>
    <row r="66" spans="1:9" s="85" customFormat="1" ht="14.25" x14ac:dyDescent="0.45">
      <c r="A66" s="32">
        <v>44489</v>
      </c>
      <c r="B66" s="35">
        <v>139919452.61000001</v>
      </c>
      <c r="C66" s="60">
        <v>70012</v>
      </c>
      <c r="D66" s="35">
        <v>139919452.61000001</v>
      </c>
      <c r="E66" s="60">
        <v>70012</v>
      </c>
      <c r="F66" s="55">
        <v>0</v>
      </c>
      <c r="G66" s="34">
        <v>0</v>
      </c>
      <c r="H66" s="35">
        <v>0</v>
      </c>
      <c r="I66" s="31">
        <v>0</v>
      </c>
    </row>
    <row r="67" spans="1:9" s="85" customFormat="1" ht="14.25" x14ac:dyDescent="0.45">
      <c r="A67" s="32">
        <v>44491</v>
      </c>
      <c r="B67" s="55">
        <v>149991073.88999999</v>
      </c>
      <c r="C67" s="34">
        <v>75163</v>
      </c>
      <c r="D67" s="35">
        <v>0</v>
      </c>
      <c r="E67" s="61">
        <v>0</v>
      </c>
      <c r="F67" s="55">
        <v>149991073.88999999</v>
      </c>
      <c r="G67" s="34">
        <v>75163</v>
      </c>
      <c r="H67" s="35">
        <v>0</v>
      </c>
      <c r="I67" s="31">
        <v>0</v>
      </c>
    </row>
    <row r="68" spans="1:9" s="86" customFormat="1" ht="14.25" x14ac:dyDescent="0.45">
      <c r="A68" s="32">
        <v>44496</v>
      </c>
      <c r="B68" s="35">
        <v>180642100.24000001</v>
      </c>
      <c r="C68" s="60">
        <v>93423</v>
      </c>
      <c r="D68" s="35">
        <v>180642100.24000001</v>
      </c>
      <c r="E68" s="60">
        <v>93423</v>
      </c>
      <c r="F68" s="55">
        <v>0</v>
      </c>
      <c r="G68" s="34">
        <v>0</v>
      </c>
      <c r="H68" s="35">
        <v>0</v>
      </c>
      <c r="I68" s="31">
        <v>0</v>
      </c>
    </row>
    <row r="69" spans="1:9" s="86" customFormat="1" ht="14.25" x14ac:dyDescent="0.45">
      <c r="A69" s="32">
        <v>44498</v>
      </c>
      <c r="B69" s="55">
        <v>225163845.36000001</v>
      </c>
      <c r="C69" s="34">
        <v>113764</v>
      </c>
      <c r="D69" s="35">
        <v>0</v>
      </c>
      <c r="E69" s="61">
        <v>0</v>
      </c>
      <c r="F69" s="55">
        <v>225163845.36000001</v>
      </c>
      <c r="G69" s="34">
        <v>113764</v>
      </c>
      <c r="H69" s="35">
        <v>0</v>
      </c>
      <c r="I69" s="31">
        <v>0</v>
      </c>
    </row>
    <row r="70" spans="1:9" s="86" customFormat="1" ht="14.25" x14ac:dyDescent="0.45">
      <c r="A70" s="32">
        <v>44503</v>
      </c>
      <c r="B70" s="35">
        <v>264921036.77000001</v>
      </c>
      <c r="C70" s="60">
        <v>125885</v>
      </c>
      <c r="D70" s="35">
        <v>264921036.77000001</v>
      </c>
      <c r="E70" s="60">
        <v>125885</v>
      </c>
      <c r="F70" s="55">
        <v>0</v>
      </c>
      <c r="G70" s="34">
        <v>0</v>
      </c>
      <c r="H70" s="35">
        <v>0</v>
      </c>
      <c r="I70" s="31">
        <v>0</v>
      </c>
    </row>
    <row r="71" spans="1:9" s="85" customFormat="1" ht="14.25" x14ac:dyDescent="0.45">
      <c r="A71" s="32">
        <v>44505</v>
      </c>
      <c r="B71" s="55">
        <v>388456531.08999997</v>
      </c>
      <c r="C71" s="34">
        <v>180174</v>
      </c>
      <c r="D71" s="35">
        <v>0</v>
      </c>
      <c r="E71" s="61">
        <v>0</v>
      </c>
      <c r="F71" s="55">
        <v>388456531.08999997</v>
      </c>
      <c r="G71" s="34">
        <v>180174</v>
      </c>
      <c r="H71" s="35">
        <v>0</v>
      </c>
      <c r="I71" s="31">
        <v>0</v>
      </c>
    </row>
    <row r="72" spans="1:9" s="87" customFormat="1" ht="14.25" x14ac:dyDescent="0.45">
      <c r="A72" s="32">
        <v>44510</v>
      </c>
      <c r="B72" s="35">
        <v>354468526.88</v>
      </c>
      <c r="C72" s="60">
        <v>143511</v>
      </c>
      <c r="D72" s="35">
        <v>354468526.88</v>
      </c>
      <c r="E72" s="60">
        <v>143511</v>
      </c>
      <c r="F72" s="55">
        <v>0</v>
      </c>
      <c r="G72" s="34">
        <v>0</v>
      </c>
      <c r="H72" s="35">
        <v>0</v>
      </c>
      <c r="I72" s="31">
        <v>0</v>
      </c>
    </row>
    <row r="73" spans="1:9" s="87" customFormat="1" ht="14.25" x14ac:dyDescent="0.45">
      <c r="A73" s="32">
        <v>44515</v>
      </c>
      <c r="B73" s="55">
        <v>233865333.34999999</v>
      </c>
      <c r="C73" s="34">
        <v>106617</v>
      </c>
      <c r="D73" s="35">
        <v>0</v>
      </c>
      <c r="E73" s="61">
        <v>0</v>
      </c>
      <c r="F73" s="55">
        <v>233865333.34999999</v>
      </c>
      <c r="G73" s="34">
        <v>106617</v>
      </c>
      <c r="H73" s="35">
        <v>0</v>
      </c>
      <c r="I73" s="31">
        <v>0</v>
      </c>
    </row>
    <row r="74" spans="1:9" s="88" customFormat="1" ht="14.25" x14ac:dyDescent="0.45">
      <c r="A74" s="32">
        <v>44517</v>
      </c>
      <c r="B74" s="35">
        <v>139026597.24000001</v>
      </c>
      <c r="C74" s="60">
        <v>56507</v>
      </c>
      <c r="D74" s="35">
        <v>139026597.24000001</v>
      </c>
      <c r="E74" s="60">
        <v>56507</v>
      </c>
      <c r="F74" s="55">
        <v>0</v>
      </c>
      <c r="G74" s="34">
        <v>0</v>
      </c>
      <c r="H74" s="35">
        <v>0</v>
      </c>
      <c r="I74" s="31">
        <v>0</v>
      </c>
    </row>
    <row r="75" spans="1:9" s="88" customFormat="1" ht="14.25" x14ac:dyDescent="0.45">
      <c r="A75" s="32">
        <v>44519</v>
      </c>
      <c r="B75" s="55">
        <v>130040844.68000001</v>
      </c>
      <c r="C75" s="34">
        <v>59455</v>
      </c>
      <c r="D75" s="35">
        <v>0</v>
      </c>
      <c r="E75" s="61">
        <v>0</v>
      </c>
      <c r="F75" s="55">
        <v>130040844.68000001</v>
      </c>
      <c r="G75" s="34">
        <v>59455</v>
      </c>
      <c r="H75" s="35">
        <v>0</v>
      </c>
      <c r="I75" s="31">
        <v>0</v>
      </c>
    </row>
    <row r="76" spans="1:9" s="88" customFormat="1" ht="14.25" x14ac:dyDescent="0.45">
      <c r="A76" s="32">
        <v>44524</v>
      </c>
      <c r="B76" s="35">
        <v>77936099.060000002</v>
      </c>
      <c r="C76" s="60">
        <v>32603</v>
      </c>
      <c r="D76" s="35">
        <v>77936099.060000002</v>
      </c>
      <c r="E76" s="60">
        <v>32603</v>
      </c>
      <c r="F76" s="55">
        <v>0</v>
      </c>
      <c r="G76" s="34">
        <v>0</v>
      </c>
      <c r="H76" s="35">
        <v>0</v>
      </c>
      <c r="I76" s="31">
        <v>0</v>
      </c>
    </row>
    <row r="77" spans="1:9" s="88" customFormat="1" ht="14.25" x14ac:dyDescent="0.45">
      <c r="A77" s="32">
        <v>44529</v>
      </c>
      <c r="B77" s="55">
        <v>109734183.64</v>
      </c>
      <c r="C77" s="34">
        <v>50295</v>
      </c>
      <c r="D77" s="35">
        <v>0</v>
      </c>
      <c r="E77" s="61">
        <v>0</v>
      </c>
      <c r="F77" s="55">
        <v>109734183.64</v>
      </c>
      <c r="G77" s="34">
        <v>50295</v>
      </c>
      <c r="H77" s="35">
        <v>0</v>
      </c>
      <c r="I77" s="31">
        <v>0</v>
      </c>
    </row>
    <row r="78" spans="1:9" s="88" customFormat="1" ht="14.25" x14ac:dyDescent="0.45">
      <c r="A78" s="32">
        <v>44531</v>
      </c>
      <c r="B78" s="35">
        <v>246857605.77000001</v>
      </c>
      <c r="C78" s="60">
        <v>107571</v>
      </c>
      <c r="D78" s="35">
        <v>246857605.77000001</v>
      </c>
      <c r="E78" s="60">
        <v>107571</v>
      </c>
      <c r="F78" s="55">
        <v>0</v>
      </c>
      <c r="G78" s="34">
        <v>0</v>
      </c>
      <c r="H78" s="35">
        <v>0</v>
      </c>
      <c r="I78" s="31">
        <v>0</v>
      </c>
    </row>
    <row r="79" spans="1:9" s="88" customFormat="1" ht="14.25" x14ac:dyDescent="0.45">
      <c r="A79" s="32">
        <v>44533</v>
      </c>
      <c r="B79" s="55">
        <v>175295353.81999999</v>
      </c>
      <c r="C79" s="34">
        <v>85544</v>
      </c>
      <c r="D79" s="35">
        <v>0</v>
      </c>
      <c r="E79" s="61">
        <v>0</v>
      </c>
      <c r="F79" s="55">
        <v>175295353.81999999</v>
      </c>
      <c r="G79" s="34">
        <v>85544</v>
      </c>
      <c r="H79" s="35">
        <v>0</v>
      </c>
      <c r="I79" s="31">
        <v>0</v>
      </c>
    </row>
    <row r="80" spans="1:9" s="92" customFormat="1" ht="14.25" x14ac:dyDescent="0.45">
      <c r="A80" s="32">
        <v>44538</v>
      </c>
      <c r="B80" s="35">
        <v>92163127.170000002</v>
      </c>
      <c r="C80" s="60">
        <v>34275</v>
      </c>
      <c r="D80" s="35">
        <v>92163127.170000002</v>
      </c>
      <c r="E80" s="60">
        <v>34275</v>
      </c>
      <c r="F80" s="55">
        <v>0</v>
      </c>
      <c r="G80" s="34">
        <v>0</v>
      </c>
      <c r="H80" s="35">
        <v>0</v>
      </c>
      <c r="I80" s="31">
        <v>0</v>
      </c>
    </row>
    <row r="81" spans="1:9" s="92" customFormat="1" ht="14.25" x14ac:dyDescent="0.45">
      <c r="A81" s="32">
        <v>44540</v>
      </c>
      <c r="B81" s="55">
        <v>81448989.890000001</v>
      </c>
      <c r="C81" s="34">
        <v>37829</v>
      </c>
      <c r="D81" s="35">
        <v>0</v>
      </c>
      <c r="E81" s="61">
        <v>0</v>
      </c>
      <c r="F81" s="55">
        <v>81448989.890000001</v>
      </c>
      <c r="G81" s="34">
        <v>37829</v>
      </c>
      <c r="H81" s="35">
        <v>0</v>
      </c>
      <c r="I81" s="31">
        <v>0</v>
      </c>
    </row>
    <row r="82" spans="1:9" s="92" customFormat="1" ht="14.25" x14ac:dyDescent="0.45">
      <c r="A82" s="32">
        <v>44545</v>
      </c>
      <c r="B82" s="35">
        <v>1346080.62</v>
      </c>
      <c r="C82" s="61">
        <v>690</v>
      </c>
      <c r="D82" s="35">
        <v>1346080.62</v>
      </c>
      <c r="E82" s="61">
        <v>690</v>
      </c>
      <c r="F82" s="55">
        <v>0</v>
      </c>
      <c r="G82" s="34">
        <v>0</v>
      </c>
      <c r="H82" s="35">
        <v>0</v>
      </c>
      <c r="I82" s="31">
        <v>0</v>
      </c>
    </row>
    <row r="83" spans="1:9" s="92" customFormat="1" ht="14.25" x14ac:dyDescent="0.45">
      <c r="A83" s="32">
        <v>44547</v>
      </c>
      <c r="B83" s="55">
        <v>4102073.67</v>
      </c>
      <c r="C83" s="34">
        <v>2080</v>
      </c>
      <c r="D83" s="35">
        <v>0</v>
      </c>
      <c r="E83" s="61">
        <v>0</v>
      </c>
      <c r="F83" s="55">
        <v>4102073.67</v>
      </c>
      <c r="G83" s="34">
        <v>2080</v>
      </c>
      <c r="H83" s="35">
        <v>0</v>
      </c>
      <c r="I83" s="31">
        <v>0</v>
      </c>
    </row>
    <row r="84" spans="1:9" s="92" customFormat="1" ht="14.25" x14ac:dyDescent="0.45">
      <c r="A84" s="89"/>
      <c r="B84" s="58"/>
      <c r="C84" s="57"/>
      <c r="D84" s="63"/>
      <c r="E84" s="90"/>
      <c r="F84" s="58"/>
      <c r="G84" s="57"/>
      <c r="H84" s="63"/>
      <c r="I84" s="91"/>
    </row>
    <row r="85" spans="1:9" s="92" customFormat="1" ht="14.25" x14ac:dyDescent="0.45">
      <c r="A85" s="89"/>
      <c r="B85" s="58"/>
      <c r="C85" s="57"/>
      <c r="D85" s="63"/>
      <c r="E85" s="90"/>
      <c r="F85" s="58"/>
      <c r="G85" s="57"/>
      <c r="H85" s="63"/>
      <c r="I85" s="91"/>
    </row>
    <row r="86" spans="1:9" s="92" customFormat="1" ht="14.25" x14ac:dyDescent="0.45">
      <c r="A86" s="89"/>
      <c r="B86" s="58"/>
      <c r="C86" s="57"/>
      <c r="D86" s="63"/>
      <c r="E86" s="90"/>
      <c r="F86" s="58"/>
      <c r="G86" s="57"/>
      <c r="H86" s="63"/>
      <c r="I86" s="91"/>
    </row>
    <row r="87" spans="1:9" s="92" customFormat="1" ht="14.25" x14ac:dyDescent="0.45">
      <c r="A87" s="89"/>
      <c r="B87" s="58"/>
      <c r="C87" s="57"/>
      <c r="D87" s="63"/>
      <c r="E87" s="90"/>
      <c r="F87" s="58"/>
      <c r="G87" s="57"/>
      <c r="H87" s="63"/>
      <c r="I87" s="91"/>
    </row>
    <row r="88" spans="1:9" s="88" customFormat="1" ht="14.25" x14ac:dyDescent="0.45">
      <c r="A88" s="89"/>
      <c r="B88" s="58"/>
      <c r="C88" s="57"/>
      <c r="D88" s="63"/>
      <c r="E88" s="90"/>
      <c r="F88" s="58"/>
      <c r="G88" s="57"/>
      <c r="H88" s="63"/>
      <c r="I88" s="91"/>
    </row>
    <row r="89" spans="1:9" s="88" customFormat="1" ht="14.25" x14ac:dyDescent="0.45">
      <c r="A89" s="89"/>
      <c r="B89" s="58"/>
      <c r="C89" s="57"/>
      <c r="D89" s="63"/>
      <c r="E89" s="90"/>
      <c r="F89" s="58"/>
      <c r="G89" s="57"/>
      <c r="H89" s="63"/>
      <c r="I89" s="91"/>
    </row>
    <row r="90" spans="1:9" ht="14.25" x14ac:dyDescent="0.45">
      <c r="A90" s="38"/>
      <c r="B90" s="38"/>
      <c r="C90" s="38"/>
      <c r="D90" s="38"/>
      <c r="E90" s="38"/>
      <c r="F90" s="38"/>
      <c r="G90" s="38"/>
      <c r="H90" s="38"/>
      <c r="I90" s="38"/>
    </row>
    <row r="91" spans="1:9" ht="14.25" x14ac:dyDescent="0.45">
      <c r="A91" s="39" t="s">
        <v>13</v>
      </c>
      <c r="B91" s="69">
        <f t="shared" ref="B91:I91" si="2">SUM(B4:B90)</f>
        <v>409474228308.31006</v>
      </c>
      <c r="C91" s="70">
        <f t="shared" si="2"/>
        <v>175724165</v>
      </c>
      <c r="D91" s="69">
        <f t="shared" si="2"/>
        <v>339061855372.74005</v>
      </c>
      <c r="E91" s="70">
        <f t="shared" si="2"/>
        <v>143127695</v>
      </c>
      <c r="F91" s="71">
        <f t="shared" si="2"/>
        <v>59715417366.009987</v>
      </c>
      <c r="G91" s="70">
        <f t="shared" si="2"/>
        <v>27821897</v>
      </c>
      <c r="H91" s="69">
        <f t="shared" si="2"/>
        <v>10696955569.559999</v>
      </c>
      <c r="I91" s="67">
        <f t="shared" si="2"/>
        <v>4774573</v>
      </c>
    </row>
    <row r="94" spans="1:9" ht="14.25" x14ac:dyDescent="0.45">
      <c r="E94" s="75"/>
      <c r="F94" s="76"/>
    </row>
    <row r="95" spans="1:9" ht="14.25" x14ac:dyDescent="0.45">
      <c r="E95" s="57"/>
      <c r="F95" s="84"/>
      <c r="G95" s="76"/>
    </row>
    <row r="96" spans="1:9" ht="14.25" x14ac:dyDescent="0.45">
      <c r="E96" s="83"/>
      <c r="F96" s="57"/>
      <c r="G96" s="58"/>
    </row>
    <row r="97" spans="1:7" ht="14.25" x14ac:dyDescent="0.45">
      <c r="A97" s="54"/>
      <c r="F97" s="77"/>
      <c r="G97" s="79"/>
    </row>
    <row r="98" spans="1:7" ht="31.5" customHeight="1" x14ac:dyDescent="0.4">
      <c r="A98" s="93"/>
      <c r="B98" s="94"/>
      <c r="C98" s="94"/>
      <c r="D98" s="94"/>
      <c r="E98" s="51"/>
      <c r="F98" s="42"/>
      <c r="G98" s="62"/>
    </row>
    <row r="99" spans="1:7" x14ac:dyDescent="0.35">
      <c r="E99" s="51"/>
      <c r="G99" s="52"/>
    </row>
    <row r="100" spans="1:7" x14ac:dyDescent="0.35">
      <c r="A100" s="48"/>
      <c r="E100" s="51"/>
      <c r="G100" s="52"/>
    </row>
    <row r="101" spans="1:7" x14ac:dyDescent="0.35">
      <c r="G101" s="52"/>
    </row>
  </sheetData>
  <mergeCells count="1">
    <mergeCell ref="A98:D98"/>
  </mergeCells>
  <pageMargins left="0.7" right="0.7" top="0.75" bottom="0.75" header="0.3" footer="0.3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2B49D-D7D9-48DB-A982-749E049A8BE4}">
  <dimension ref="A1:B6"/>
  <sheetViews>
    <sheetView tabSelected="1" workbookViewId="0">
      <selection activeCell="J28" sqref="J28"/>
    </sheetView>
  </sheetViews>
  <sheetFormatPr defaultRowHeight="12.75" x14ac:dyDescent="0.35"/>
  <cols>
    <col min="2" max="2" width="20.19921875" customWidth="1"/>
  </cols>
  <sheetData>
    <row r="1" spans="1:2" s="92" customFormat="1" x14ac:dyDescent="0.35">
      <c r="A1" s="48" t="s">
        <v>20</v>
      </c>
      <c r="B1" s="95">
        <f>SUM('EIP1 Dashboard'!B52:B76)</f>
        <v>3678890869.5700002</v>
      </c>
    </row>
    <row r="2" spans="1:2" x14ac:dyDescent="0.35">
      <c r="A2" t="s">
        <v>16</v>
      </c>
      <c r="B2" s="95">
        <f>SUM('EIP2 Dashboard'!B4:B6,'EIP3 Dashboard'!B4:B8)</f>
        <v>473438198458.33002</v>
      </c>
    </row>
    <row r="3" spans="1:2" x14ac:dyDescent="0.35">
      <c r="A3" s="48" t="s">
        <v>17</v>
      </c>
      <c r="B3" s="95">
        <f>SUM('EIP3 Dashboard'!B9:B34)</f>
        <v>66517190831.419998</v>
      </c>
    </row>
    <row r="4" spans="1:2" x14ac:dyDescent="0.35">
      <c r="A4" s="48" t="s">
        <v>18</v>
      </c>
      <c r="B4" s="95">
        <f>SUM('EIP3 Dashboard'!B35:B60)</f>
        <v>7776367691.9400015</v>
      </c>
    </row>
    <row r="5" spans="1:2" x14ac:dyDescent="0.35">
      <c r="A5" s="48" t="s">
        <v>19</v>
      </c>
      <c r="B5" s="95">
        <f>SUM('EIP3 Dashboard'!B61:B83)</f>
        <v>3863016808.3499994</v>
      </c>
    </row>
    <row r="6" spans="1:2" x14ac:dyDescent="0.35">
      <c r="B6" s="9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EIP1 Dashboard</vt:lpstr>
      <vt:lpstr>EIP2 Dashboard</vt:lpstr>
      <vt:lpstr>EIP3 Dashboard</vt:lpstr>
      <vt:lpstr>EIP Quarterly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 M. Mussorici</dc:creator>
  <cp:lastModifiedBy>Ian</cp:lastModifiedBy>
  <dcterms:created xsi:type="dcterms:W3CDTF">2020-04-20T17:30:32Z</dcterms:created>
  <dcterms:modified xsi:type="dcterms:W3CDTF">2022-07-19T15:07:03Z</dcterms:modified>
</cp:coreProperties>
</file>